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Claudia\Desktop\nova area de trab\segurana\"/>
    </mc:Choice>
  </mc:AlternateContent>
  <xr:revisionPtr revIDLastSave="0" documentId="8_{2DD08548-60D8-4FDB-B83B-B6BA93E11D40}" xr6:coauthVersionLast="36" xr6:coauthVersionMax="36" xr10:uidLastSave="{00000000-0000-0000-0000-000000000000}"/>
  <bookViews>
    <workbookView xWindow="0" yWindow="600" windowWidth="20490" windowHeight="6930" xr2:uid="{00000000-000D-0000-FFFF-FFFF00000000}"/>
  </bookViews>
  <sheets>
    <sheet name="Custo por trabalhador" sheetId="2" r:id="rId1"/>
    <sheet name="Planilha de Custo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6" i="2" l="1"/>
  <c r="C207" i="2" s="1"/>
  <c r="C208" i="2" s="1"/>
  <c r="C209" i="2" s="1"/>
  <c r="C205" i="2"/>
  <c r="B196" i="2"/>
  <c r="B197" i="2" s="1"/>
  <c r="B198" i="2" s="1"/>
  <c r="B199" i="2" s="1"/>
  <c r="B200" i="2" s="1"/>
  <c r="B167" i="2"/>
  <c r="B168" i="2" s="1"/>
  <c r="B169" i="2" s="1"/>
  <c r="B170" i="2" s="1"/>
  <c r="B171" i="2" s="1"/>
  <c r="D42" i="2"/>
  <c r="C30" i="2"/>
  <c r="C31" i="2" s="1"/>
  <c r="C32" i="2" s="1"/>
  <c r="C33" i="2" s="1"/>
  <c r="C29" i="2"/>
  <c r="C134" i="2" l="1"/>
  <c r="D33" i="2" l="1"/>
  <c r="D32" i="2"/>
  <c r="D31" i="2"/>
  <c r="D30" i="2"/>
  <c r="D29" i="2"/>
  <c r="D28" i="2"/>
  <c r="B269" i="2" l="1"/>
  <c r="B268" i="2"/>
  <c r="C504" i="2"/>
  <c r="C505" i="2"/>
  <c r="C506" i="2"/>
  <c r="C507" i="2"/>
  <c r="C508" i="2"/>
  <c r="B504" i="2"/>
  <c r="B505" i="2"/>
  <c r="B506" i="2"/>
  <c r="B507" i="2"/>
  <c r="B508" i="2"/>
  <c r="B503" i="2"/>
  <c r="C503" i="2"/>
  <c r="D503" i="2" l="1"/>
  <c r="D505" i="2"/>
  <c r="C532" i="2"/>
  <c r="C533" i="2" s="1"/>
  <c r="C520" i="2"/>
  <c r="C521" i="2"/>
  <c r="C522" i="2"/>
  <c r="C523" i="2"/>
  <c r="C524" i="2"/>
  <c r="C519" i="2"/>
  <c r="B21" i="2" l="1"/>
  <c r="D21" i="2" s="1"/>
  <c r="D45" i="2"/>
  <c r="D46" i="2"/>
  <c r="C73" i="2" l="1"/>
  <c r="C75" i="2"/>
  <c r="C74" i="2"/>
  <c r="B130" i="2"/>
  <c r="C409" i="2" l="1"/>
  <c r="C410" i="2" s="1"/>
  <c r="C411" i="2" s="1"/>
  <c r="C412" i="2" s="1"/>
  <c r="C413" i="2" s="1"/>
  <c r="D508" i="2"/>
  <c r="D504" i="2"/>
  <c r="C430" i="2"/>
  <c r="C431" i="2" s="1"/>
  <c r="C353" i="2"/>
  <c r="C352" i="2"/>
  <c r="C351" i="2"/>
  <c r="C350" i="2"/>
  <c r="C349" i="2"/>
  <c r="C348" i="2"/>
  <c r="C280" i="2"/>
  <c r="C281" i="2" s="1"/>
  <c r="C282" i="2" s="1"/>
  <c r="C283" i="2" s="1"/>
  <c r="C284" i="2" s="1"/>
  <c r="C332" i="2"/>
  <c r="C300" i="2"/>
  <c r="E249" i="2"/>
  <c r="D249" i="2"/>
  <c r="E248" i="2"/>
  <c r="D248" i="2"/>
  <c r="E247" i="2"/>
  <c r="D247" i="2"/>
  <c r="E246" i="2"/>
  <c r="D246" i="2"/>
  <c r="E245" i="2"/>
  <c r="D245" i="2"/>
  <c r="E244" i="2"/>
  <c r="D244" i="2"/>
  <c r="C200" i="2"/>
  <c r="C199" i="2"/>
  <c r="C198" i="2"/>
  <c r="C197" i="2"/>
  <c r="C196" i="2"/>
  <c r="C195" i="2"/>
  <c r="D195" i="2" s="1"/>
  <c r="B204" i="2" s="1"/>
  <c r="D204" i="2" s="1"/>
  <c r="C213" i="2" s="1"/>
  <c r="B180" i="2"/>
  <c r="E180" i="2" s="1"/>
  <c r="C189" i="2" s="1"/>
  <c r="B179" i="2"/>
  <c r="E179" i="2" s="1"/>
  <c r="C188" i="2" s="1"/>
  <c r="B178" i="2"/>
  <c r="E178" i="2" s="1"/>
  <c r="C187" i="2" s="1"/>
  <c r="B177" i="2"/>
  <c r="E177" i="2" s="1"/>
  <c r="C186" i="2" s="1"/>
  <c r="B176" i="2"/>
  <c r="E176" i="2" s="1"/>
  <c r="C185" i="2" s="1"/>
  <c r="B175" i="2"/>
  <c r="E175" i="2" s="1"/>
  <c r="C184" i="2" s="1"/>
  <c r="E166" i="2"/>
  <c r="B184" i="2" s="1"/>
  <c r="C167" i="2"/>
  <c r="C168" i="2" s="1"/>
  <c r="C169" i="2" s="1"/>
  <c r="C170" i="2" s="1"/>
  <c r="C171" i="2" s="1"/>
  <c r="C144" i="2"/>
  <c r="C145" i="2"/>
  <c r="C146" i="2"/>
  <c r="C147" i="2"/>
  <c r="C148" i="2"/>
  <c r="C143" i="2"/>
  <c r="C135" i="2"/>
  <c r="C136" i="2"/>
  <c r="C137" i="2"/>
  <c r="C138" i="2"/>
  <c r="C139" i="2"/>
  <c r="D507" i="2" l="1"/>
  <c r="D506" i="2"/>
  <c r="C299" i="2"/>
  <c r="E167" i="2"/>
  <c r="B185" i="2" s="1"/>
  <c r="D185" i="2" s="1"/>
  <c r="B245" i="2" s="1"/>
  <c r="C298" i="2"/>
  <c r="D184" i="2"/>
  <c r="B244" i="2" s="1"/>
  <c r="C327" i="2"/>
  <c r="C328" i="2"/>
  <c r="C297" i="2"/>
  <c r="C329" i="2"/>
  <c r="C302" i="2"/>
  <c r="C330" i="2"/>
  <c r="C301" i="2"/>
  <c r="C331" i="2"/>
  <c r="D200" i="2"/>
  <c r="D198" i="2"/>
  <c r="D196" i="2"/>
  <c r="B213" i="2"/>
  <c r="D213" i="2" s="1"/>
  <c r="C244" i="2" s="1"/>
  <c r="D197" i="2"/>
  <c r="C84" i="2"/>
  <c r="C85" i="2"/>
  <c r="C86" i="2"/>
  <c r="C87" i="2"/>
  <c r="C88" i="2"/>
  <c r="C83" i="2"/>
  <c r="D102" i="2"/>
  <c r="D103" i="2"/>
  <c r="D104" i="2"/>
  <c r="D105" i="2"/>
  <c r="D106" i="2"/>
  <c r="D101" i="2"/>
  <c r="C102" i="2"/>
  <c r="C103" i="2"/>
  <c r="C104" i="2"/>
  <c r="C105" i="2"/>
  <c r="C106" i="2"/>
  <c r="C101" i="2"/>
  <c r="C93" i="2"/>
  <c r="C94" i="2"/>
  <c r="C95" i="2"/>
  <c r="C96" i="2"/>
  <c r="C97" i="2"/>
  <c r="C92" i="2"/>
  <c r="F71" i="2"/>
  <c r="F72" i="2"/>
  <c r="F73" i="2"/>
  <c r="F74" i="2"/>
  <c r="F75" i="2"/>
  <c r="F70" i="2"/>
  <c r="B75" i="2"/>
  <c r="B74" i="2"/>
  <c r="B73" i="2"/>
  <c r="B72" i="2"/>
  <c r="B71" i="2"/>
  <c r="B70" i="2"/>
  <c r="C46" i="2"/>
  <c r="C45" i="2"/>
  <c r="C42" i="2"/>
  <c r="C41" i="2"/>
  <c r="B20" i="2"/>
  <c r="D20" i="2" s="1"/>
  <c r="D70" i="2"/>
  <c r="F244" i="2" l="1"/>
  <c r="D255" i="2" s="1"/>
  <c r="G70" i="2"/>
  <c r="C72" i="2"/>
  <c r="C71" i="2"/>
  <c r="C70" i="2"/>
  <c r="D75" i="2"/>
  <c r="B45" i="2"/>
  <c r="E45" i="2" s="1"/>
  <c r="C50" i="2" s="1"/>
  <c r="D72" i="2"/>
  <c r="D73" i="2"/>
  <c r="G73" i="2" s="1"/>
  <c r="B46" i="2"/>
  <c r="E46" i="2" s="1"/>
  <c r="C51" i="2" s="1"/>
  <c r="D199" i="2"/>
  <c r="B215" i="2"/>
  <c r="B206" i="2"/>
  <c r="D206" i="2" s="1"/>
  <c r="C215" i="2" s="1"/>
  <c r="B218" i="2"/>
  <c r="B209" i="2"/>
  <c r="D209" i="2" s="1"/>
  <c r="C218" i="2" s="1"/>
  <c r="B205" i="2"/>
  <c r="D205" i="2" s="1"/>
  <c r="C214" i="2" s="1"/>
  <c r="B214" i="2"/>
  <c r="B216" i="2"/>
  <c r="B207" i="2"/>
  <c r="D207" i="2" s="1"/>
  <c r="C216" i="2" s="1"/>
  <c r="E168" i="2"/>
  <c r="B186" i="2" s="1"/>
  <c r="D186" i="2" s="1"/>
  <c r="B246" i="2" s="1"/>
  <c r="G384" i="2"/>
  <c r="D400" i="2" s="1"/>
  <c r="E384" i="2"/>
  <c r="C400" i="2" s="1"/>
  <c r="F383" i="2"/>
  <c r="G383" i="2" s="1"/>
  <c r="D399" i="2" s="1"/>
  <c r="E383" i="2"/>
  <c r="B399" i="2" s="1"/>
  <c r="F382" i="2"/>
  <c r="G382" i="2" s="1"/>
  <c r="D398" i="2" s="1"/>
  <c r="E382" i="2"/>
  <c r="C398" i="2" s="1"/>
  <c r="G381" i="2"/>
  <c r="D397" i="2" s="1"/>
  <c r="E381" i="2"/>
  <c r="B397" i="2" s="1"/>
  <c r="G380" i="2"/>
  <c r="D396" i="2" s="1"/>
  <c r="E380" i="2"/>
  <c r="C396" i="2" s="1"/>
  <c r="G379" i="2"/>
  <c r="D395" i="2" s="1"/>
  <c r="E379" i="2"/>
  <c r="B395" i="2" s="1"/>
  <c r="F378" i="2"/>
  <c r="G378" i="2" s="1"/>
  <c r="D394" i="2" s="1"/>
  <c r="E378" i="2"/>
  <c r="B394" i="2" s="1"/>
  <c r="G377" i="2"/>
  <c r="D393" i="2" s="1"/>
  <c r="E377" i="2"/>
  <c r="C393" i="2" s="1"/>
  <c r="F376" i="2"/>
  <c r="G376" i="2" s="1"/>
  <c r="D392" i="2" s="1"/>
  <c r="E376" i="2"/>
  <c r="C392" i="2" s="1"/>
  <c r="F375" i="2"/>
  <c r="G375" i="2" s="1"/>
  <c r="D391" i="2" s="1"/>
  <c r="E375" i="2"/>
  <c r="G374" i="2"/>
  <c r="D390" i="2" s="1"/>
  <c r="E374" i="2"/>
  <c r="B390" i="2" s="1"/>
  <c r="F373" i="2"/>
  <c r="G373" i="2" s="1"/>
  <c r="D389" i="2" s="1"/>
  <c r="E373" i="2"/>
  <c r="C389" i="2" s="1"/>
  <c r="B272" i="2"/>
  <c r="B539" i="2" l="1"/>
  <c r="D71" i="2"/>
  <c r="B41" i="2"/>
  <c r="E41" i="2" s="1"/>
  <c r="B50" i="2" s="1"/>
  <c r="D50" i="2" s="1"/>
  <c r="E71" i="2" s="1"/>
  <c r="D214" i="2"/>
  <c r="C245" i="2" s="1"/>
  <c r="F245" i="2" s="1"/>
  <c r="D256" i="2" s="1"/>
  <c r="B83" i="2"/>
  <c r="D83" i="2" s="1"/>
  <c r="B339" i="2" s="1"/>
  <c r="G75" i="2"/>
  <c r="D215" i="2"/>
  <c r="C246" i="2" s="1"/>
  <c r="F246" i="2" s="1"/>
  <c r="D257" i="2" s="1"/>
  <c r="B92" i="2"/>
  <c r="D92" i="2" s="1"/>
  <c r="C110" i="2" s="1"/>
  <c r="B101" i="2"/>
  <c r="E101" i="2" s="1"/>
  <c r="D339" i="2" s="1"/>
  <c r="D216" i="2"/>
  <c r="C247" i="2" s="1"/>
  <c r="B42" i="2"/>
  <c r="E42" i="2" s="1"/>
  <c r="B51" i="2" s="1"/>
  <c r="D51" i="2" s="1"/>
  <c r="E74" i="2" s="1"/>
  <c r="D74" i="2"/>
  <c r="D218" i="2"/>
  <c r="C249" i="2" s="1"/>
  <c r="B217" i="2"/>
  <c r="B208" i="2"/>
  <c r="D208" i="2" s="1"/>
  <c r="C217" i="2" s="1"/>
  <c r="E169" i="2"/>
  <c r="B187" i="2" s="1"/>
  <c r="D187" i="2" s="1"/>
  <c r="B247" i="2" s="1"/>
  <c r="B86" i="2"/>
  <c r="D86" i="2" s="1"/>
  <c r="B104" i="2"/>
  <c r="E104" i="2" s="1"/>
  <c r="B95" i="2"/>
  <c r="D95" i="2" s="1"/>
  <c r="B392" i="2"/>
  <c r="B400" i="2"/>
  <c r="B389" i="2"/>
  <c r="C397" i="2"/>
  <c r="B398" i="2"/>
  <c r="B393" i="2"/>
  <c r="C395" i="2"/>
  <c r="B396" i="2"/>
  <c r="B391" i="2"/>
  <c r="C391" i="2"/>
  <c r="D401" i="2"/>
  <c r="C394" i="2"/>
  <c r="C390" i="2"/>
  <c r="C399" i="2"/>
  <c r="B97" i="2" l="1"/>
  <c r="D97" i="2" s="1"/>
  <c r="C115" i="2" s="1"/>
  <c r="G71" i="2"/>
  <c r="C539" i="2" s="1"/>
  <c r="G74" i="2"/>
  <c r="B96" i="2" s="1"/>
  <c r="D96" i="2" s="1"/>
  <c r="C114" i="2" s="1"/>
  <c r="C339" i="2"/>
  <c r="E339" i="2" s="1"/>
  <c r="B348" i="2" s="1"/>
  <c r="D348" i="2" s="1"/>
  <c r="D359" i="2" s="1"/>
  <c r="B110" i="2"/>
  <c r="D110" i="2"/>
  <c r="G72" i="2"/>
  <c r="B106" i="2"/>
  <c r="E106" i="2" s="1"/>
  <c r="D115" i="2" s="1"/>
  <c r="F247" i="2"/>
  <c r="D258" i="2" s="1"/>
  <c r="B88" i="2"/>
  <c r="D88" i="2" s="1"/>
  <c r="B115" i="2" s="1"/>
  <c r="C422" i="2"/>
  <c r="C419" i="2"/>
  <c r="D217" i="2"/>
  <c r="C248" i="2" s="1"/>
  <c r="E170" i="2"/>
  <c r="B188" i="2" s="1"/>
  <c r="D188" i="2" s="1"/>
  <c r="B248" i="2" s="1"/>
  <c r="E171" i="2"/>
  <c r="B189" i="2" s="1"/>
  <c r="D189" i="2" s="1"/>
  <c r="B249" i="2" s="1"/>
  <c r="F249" i="2" s="1"/>
  <c r="D260" i="2" s="1"/>
  <c r="C342" i="2"/>
  <c r="C113" i="2"/>
  <c r="B342" i="2"/>
  <c r="B113" i="2"/>
  <c r="D113" i="2"/>
  <c r="D342" i="2"/>
  <c r="B401" i="2"/>
  <c r="C401" i="2"/>
  <c r="C344" i="2" l="1"/>
  <c r="B105" i="2"/>
  <c r="E105" i="2" s="1"/>
  <c r="D343" i="2" s="1"/>
  <c r="B93" i="2"/>
  <c r="D93" i="2" s="1"/>
  <c r="C340" i="2" s="1"/>
  <c r="B102" i="2"/>
  <c r="E102" i="2" s="1"/>
  <c r="D111" i="2" s="1"/>
  <c r="B84" i="2"/>
  <c r="D84" i="2" s="1"/>
  <c r="B111" i="2" s="1"/>
  <c r="B87" i="2"/>
  <c r="D87" i="2" s="1"/>
  <c r="B114" i="2" s="1"/>
  <c r="D344" i="2"/>
  <c r="E110" i="2"/>
  <c r="B143" i="2" s="1"/>
  <c r="D143" i="2" s="1"/>
  <c r="B103" i="2"/>
  <c r="E103" i="2" s="1"/>
  <c r="B94" i="2"/>
  <c r="D94" i="2" s="1"/>
  <c r="B85" i="2"/>
  <c r="D85" i="2" s="1"/>
  <c r="D539" i="2"/>
  <c r="F248" i="2"/>
  <c r="D259" i="2" s="1"/>
  <c r="E115" i="2"/>
  <c r="B139" i="2" s="1"/>
  <c r="D139" i="2" s="1"/>
  <c r="B157" i="2" s="1"/>
  <c r="E113" i="2"/>
  <c r="B344" i="2"/>
  <c r="E342" i="2"/>
  <c r="B351" i="2" s="1"/>
  <c r="D351" i="2" s="1"/>
  <c r="D362" i="2" s="1"/>
  <c r="C343" i="2"/>
  <c r="C418" i="2"/>
  <c r="C421" i="2"/>
  <c r="C417" i="2"/>
  <c r="C420" i="2"/>
  <c r="D340" i="2" l="1"/>
  <c r="D114" i="2"/>
  <c r="E114" i="2" s="1"/>
  <c r="B147" i="2" s="1"/>
  <c r="D147" i="2" s="1"/>
  <c r="C111" i="2"/>
  <c r="E111" i="2" s="1"/>
  <c r="B135" i="2" s="1"/>
  <c r="D135" i="2" s="1"/>
  <c r="B153" i="2" s="1"/>
  <c r="B340" i="2"/>
  <c r="E340" i="2" s="1"/>
  <c r="B349" i="2" s="1"/>
  <c r="D349" i="2" s="1"/>
  <c r="D360" i="2" s="1"/>
  <c r="B343" i="2"/>
  <c r="E343" i="2" s="1"/>
  <c r="B352" i="2" s="1"/>
  <c r="D352" i="2" s="1"/>
  <c r="D363" i="2" s="1"/>
  <c r="E344" i="2"/>
  <c r="B353" i="2" s="1"/>
  <c r="D353" i="2" s="1"/>
  <c r="D364" i="2" s="1"/>
  <c r="B255" i="2"/>
  <c r="B134" i="2"/>
  <c r="D134" i="2" s="1"/>
  <c r="B152" i="2" s="1"/>
  <c r="B112" i="2"/>
  <c r="B341" i="2"/>
  <c r="C112" i="2"/>
  <c r="C341" i="2"/>
  <c r="D112" i="2"/>
  <c r="D341" i="2"/>
  <c r="B260" i="2"/>
  <c r="B148" i="2"/>
  <c r="D148" i="2" s="1"/>
  <c r="B323" i="2" s="1"/>
  <c r="D323" i="2" s="1"/>
  <c r="B288" i="2"/>
  <c r="D288" i="2" s="1"/>
  <c r="B318" i="2"/>
  <c r="D318" i="2" s="1"/>
  <c r="C152" i="2"/>
  <c r="B259" i="2"/>
  <c r="B138" i="2"/>
  <c r="D138" i="2" s="1"/>
  <c r="B156" i="2" s="1"/>
  <c r="B258" i="2"/>
  <c r="B146" i="2"/>
  <c r="D146" i="2" s="1"/>
  <c r="B137" i="2"/>
  <c r="D137" i="2" s="1"/>
  <c r="B155" i="2" s="1"/>
  <c r="D152" i="2" l="1"/>
  <c r="C255" i="2" s="1"/>
  <c r="E255" i="2" s="1"/>
  <c r="B309" i="2" s="1"/>
  <c r="D309" i="2" s="1"/>
  <c r="B327" i="2" s="1"/>
  <c r="D327" i="2" s="1"/>
  <c r="C359" i="2" s="1"/>
  <c r="E341" i="2"/>
  <c r="B350" i="2" s="1"/>
  <c r="D350" i="2" s="1"/>
  <c r="D361" i="2" s="1"/>
  <c r="E112" i="2"/>
  <c r="C157" i="2"/>
  <c r="D157" i="2" s="1"/>
  <c r="C260" i="2" s="1"/>
  <c r="E260" i="2" s="1"/>
  <c r="B293" i="2"/>
  <c r="D293" i="2" s="1"/>
  <c r="B144" i="2"/>
  <c r="D144" i="2" s="1"/>
  <c r="B289" i="2" s="1"/>
  <c r="D289" i="2" s="1"/>
  <c r="B256" i="2"/>
  <c r="B321" i="2"/>
  <c r="D321" i="2" s="1"/>
  <c r="B291" i="2"/>
  <c r="D291" i="2" s="1"/>
  <c r="C155" i="2"/>
  <c r="D155" i="2" s="1"/>
  <c r="C258" i="2" s="1"/>
  <c r="E258" i="2" s="1"/>
  <c r="B292" i="2"/>
  <c r="D292" i="2" s="1"/>
  <c r="C156" i="2"/>
  <c r="D156" i="2" s="1"/>
  <c r="C259" i="2" s="1"/>
  <c r="E259" i="2" s="1"/>
  <c r="B322" i="2"/>
  <c r="D322" i="2" s="1"/>
  <c r="B314" i="2" l="1"/>
  <c r="D314" i="2" s="1"/>
  <c r="B332" i="2" s="1"/>
  <c r="D332" i="2" s="1"/>
  <c r="C364" i="2" s="1"/>
  <c r="B540" i="2"/>
  <c r="B284" i="2"/>
  <c r="D284" i="2" s="1"/>
  <c r="B302" i="2" s="1"/>
  <c r="D302" i="2" s="1"/>
  <c r="B364" i="2" s="1"/>
  <c r="B279" i="2"/>
  <c r="D279" i="2" s="1"/>
  <c r="B297" i="2" s="1"/>
  <c r="D297" i="2" s="1"/>
  <c r="B359" i="2" s="1"/>
  <c r="E359" i="2" s="1"/>
  <c r="B136" i="2"/>
  <c r="D136" i="2" s="1"/>
  <c r="B154" i="2" s="1"/>
  <c r="B145" i="2"/>
  <c r="D145" i="2" s="1"/>
  <c r="B257" i="2"/>
  <c r="C153" i="2"/>
  <c r="D153" i="2" s="1"/>
  <c r="C256" i="2" s="1"/>
  <c r="E256" i="2" s="1"/>
  <c r="B319" i="2"/>
  <c r="D319" i="2" s="1"/>
  <c r="B313" i="2"/>
  <c r="D313" i="2" s="1"/>
  <c r="B331" i="2" s="1"/>
  <c r="D331" i="2" s="1"/>
  <c r="C363" i="2" s="1"/>
  <c r="B283" i="2"/>
  <c r="D283" i="2" s="1"/>
  <c r="B301" i="2" s="1"/>
  <c r="D301" i="2" s="1"/>
  <c r="B363" i="2" s="1"/>
  <c r="B312" i="2"/>
  <c r="D312" i="2" s="1"/>
  <c r="B330" i="2" s="1"/>
  <c r="D330" i="2" s="1"/>
  <c r="C362" i="2" s="1"/>
  <c r="B282" i="2"/>
  <c r="D282" i="2" s="1"/>
  <c r="B300" i="2" s="1"/>
  <c r="D300" i="2" s="1"/>
  <c r="B362" i="2" s="1"/>
  <c r="E364" i="2" l="1"/>
  <c r="B413" i="2" s="1"/>
  <c r="D413" i="2" s="1"/>
  <c r="B422" i="2" s="1"/>
  <c r="D422" i="2" s="1"/>
  <c r="E422" i="2" s="1"/>
  <c r="B448" i="2" s="1"/>
  <c r="D448" i="2" s="1"/>
  <c r="B320" i="2"/>
  <c r="D320" i="2" s="1"/>
  <c r="B290" i="2"/>
  <c r="D290" i="2" s="1"/>
  <c r="C154" i="2"/>
  <c r="D154" i="2" s="1"/>
  <c r="C257" i="2" s="1"/>
  <c r="E257" i="2" s="1"/>
  <c r="B408" i="2"/>
  <c r="D408" i="2" s="1"/>
  <c r="B417" i="2" s="1"/>
  <c r="D417" i="2" s="1"/>
  <c r="E417" i="2" s="1"/>
  <c r="B443" i="2" s="1"/>
  <c r="B310" i="2"/>
  <c r="D310" i="2" s="1"/>
  <c r="B328" i="2" s="1"/>
  <c r="D328" i="2" s="1"/>
  <c r="C360" i="2" s="1"/>
  <c r="E363" i="2"/>
  <c r="C540" i="2"/>
  <c r="B280" i="2"/>
  <c r="D280" i="2" s="1"/>
  <c r="B298" i="2" s="1"/>
  <c r="D298" i="2" s="1"/>
  <c r="B360" i="2" s="1"/>
  <c r="B541" i="2"/>
  <c r="B429" i="2"/>
  <c r="D429" i="2" s="1"/>
  <c r="B435" i="2" s="1"/>
  <c r="D435" i="2" s="1"/>
  <c r="C443" i="2" s="1"/>
  <c r="E362" i="2"/>
  <c r="D540" i="2" l="1"/>
  <c r="B281" i="2"/>
  <c r="D281" i="2" s="1"/>
  <c r="B299" i="2" s="1"/>
  <c r="D299" i="2" s="1"/>
  <c r="B361" i="2" s="1"/>
  <c r="B311" i="2"/>
  <c r="D311" i="2" s="1"/>
  <c r="B329" i="2" s="1"/>
  <c r="D329" i="2" s="1"/>
  <c r="C361" i="2" s="1"/>
  <c r="B412" i="2"/>
  <c r="D412" i="2" s="1"/>
  <c r="B421" i="2" s="1"/>
  <c r="D421" i="2" s="1"/>
  <c r="E421" i="2" s="1"/>
  <c r="B447" i="2" s="1"/>
  <c r="D447" i="2" s="1"/>
  <c r="B524" i="2"/>
  <c r="D524" i="2" s="1"/>
  <c r="B533" i="2" s="1"/>
  <c r="D533" i="2" s="1"/>
  <c r="D545" i="2" s="1"/>
  <c r="D443" i="2"/>
  <c r="E360" i="2"/>
  <c r="B430" i="2" s="1"/>
  <c r="D430" i="2" s="1"/>
  <c r="B436" i="2" s="1"/>
  <c r="D436" i="2" s="1"/>
  <c r="C444" i="2" s="1"/>
  <c r="B411" i="2"/>
  <c r="D411" i="2" s="1"/>
  <c r="B420" i="2" s="1"/>
  <c r="D420" i="2" s="1"/>
  <c r="E420" i="2" s="1"/>
  <c r="B446" i="2" s="1"/>
  <c r="D446" i="2" s="1"/>
  <c r="B542" i="2" l="1"/>
  <c r="C541" i="2"/>
  <c r="E361" i="2"/>
  <c r="B522" i="2"/>
  <c r="D522" i="2" s="1"/>
  <c r="B531" i="2" s="1"/>
  <c r="D531" i="2" s="1"/>
  <c r="B545" i="2" s="1"/>
  <c r="B409" i="2"/>
  <c r="D409" i="2" s="1"/>
  <c r="B418" i="2" s="1"/>
  <c r="D418" i="2" s="1"/>
  <c r="E418" i="2" s="1"/>
  <c r="B444" i="2" s="1"/>
  <c r="D444" i="2" s="1"/>
  <c r="B519" i="2"/>
  <c r="D519" i="2" s="1"/>
  <c r="B544" i="2" s="1"/>
  <c r="B523" i="2"/>
  <c r="D523" i="2" s="1"/>
  <c r="B532" i="2" s="1"/>
  <c r="D532" i="2" s="1"/>
  <c r="C545" i="2" s="1"/>
  <c r="B543" i="2"/>
  <c r="B546" i="2" l="1"/>
  <c r="B547" i="2" s="1"/>
  <c r="D541" i="2"/>
  <c r="B410" i="2"/>
  <c r="D410" i="2" s="1"/>
  <c r="B419" i="2" s="1"/>
  <c r="D419" i="2" s="1"/>
  <c r="E419" i="2" s="1"/>
  <c r="B445" i="2" s="1"/>
  <c r="B431" i="2"/>
  <c r="D431" i="2" s="1"/>
  <c r="B437" i="2" s="1"/>
  <c r="D437" i="2" s="1"/>
  <c r="C445" i="2" s="1"/>
  <c r="B520" i="2"/>
  <c r="D520" i="2" s="1"/>
  <c r="C544" i="2" s="1"/>
  <c r="C542" i="2"/>
  <c r="C543" i="2"/>
  <c r="D445" i="2" l="1"/>
  <c r="C546" i="2"/>
  <c r="C547" i="2" s="1"/>
  <c r="D542" i="2" l="1"/>
  <c r="D543" i="2" l="1"/>
  <c r="B521" i="2"/>
  <c r="D521" i="2" s="1"/>
  <c r="D544" i="2" s="1"/>
  <c r="D546" i="2" l="1"/>
  <c r="D54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Scheyla Cristina de Souza Belmiro do Amaral</author>
  </authors>
  <commentList>
    <comment ref="B12" authorId="0" shapeId="0" xr:uid="{00000000-0006-0000-0000-000001000000}">
      <text>
        <r>
          <rPr>
            <b/>
            <sz val="9"/>
            <color indexed="81"/>
            <rFont val="Segoe UI"/>
            <family val="2"/>
          </rPr>
          <t xml:space="preserve">Seges: </t>
        </r>
        <r>
          <rPr>
            <sz val="9"/>
            <color indexed="81"/>
            <rFont val="Segoe UI"/>
            <family val="2"/>
          </rPr>
          <t xml:space="preserve">Informar salário base conforme Convenção Coletiva de Trabalho vigente para a categoria e no município de prestação do serviço.
</t>
        </r>
      </text>
    </comment>
    <comment ref="C20" authorId="0" shapeId="0" xr:uid="{00000000-0006-0000-0000-000002000000}">
      <text>
        <r>
          <rPr>
            <b/>
            <sz val="9"/>
            <color indexed="81"/>
            <rFont val="Segoe UI"/>
            <charset val="1"/>
          </rPr>
          <t xml:space="preserve">Seges: </t>
        </r>
        <r>
          <rPr>
            <sz val="9"/>
            <color indexed="81"/>
            <rFont val="Segoe UI"/>
            <family val="2"/>
          </rPr>
          <t>Percentual conforme definido em CCT, se houver gratificação de função.</t>
        </r>
        <r>
          <rPr>
            <sz val="9"/>
            <color indexed="81"/>
            <rFont val="Segoe UI"/>
            <charset val="1"/>
          </rPr>
          <t xml:space="preserve">
</t>
        </r>
      </text>
    </comment>
    <comment ref="C28" authorId="0" shapeId="0" xr:uid="{00000000-0006-0000-0000-000003000000}">
      <text>
        <r>
          <rPr>
            <b/>
            <sz val="9"/>
            <color indexed="81"/>
            <rFont val="Segoe UI"/>
            <family val="2"/>
          </rPr>
          <t xml:space="preserve">Seges: </t>
        </r>
        <r>
          <rPr>
            <sz val="9"/>
            <color indexed="81"/>
            <rFont val="Segoe UI"/>
            <family val="2"/>
          </rPr>
          <t>Percentual conforme definido em CCT, quando houver adicional de periculosidade ou insabubridade</t>
        </r>
      </text>
    </comment>
    <comment ref="C41" authorId="0" shapeId="0" xr:uid="{00000000-0006-0000-0000-000004000000}">
      <text>
        <r>
          <rPr>
            <b/>
            <sz val="9"/>
            <color indexed="81"/>
            <rFont val="Segoe UI"/>
            <family val="2"/>
          </rPr>
          <t xml:space="preserve">Seges: </t>
        </r>
        <r>
          <rPr>
            <sz val="9"/>
            <color indexed="81"/>
            <rFont val="Segoe UI"/>
            <family val="2"/>
          </rPr>
          <t xml:space="preserve">Considera hora noturna de 22h às 5h do dia segunte, portanto 7 horas noturnas de uma jornada de 12h. </t>
        </r>
      </text>
    </comment>
    <comment ref="C45" authorId="0" shapeId="0" xr:uid="{00000000-0006-0000-0000-000005000000}">
      <text>
        <r>
          <rPr>
            <b/>
            <sz val="9"/>
            <color indexed="81"/>
            <rFont val="Segoe UI"/>
            <family val="2"/>
          </rPr>
          <t>Seges:</t>
        </r>
        <r>
          <rPr>
            <sz val="9"/>
            <color indexed="81"/>
            <rFont val="Segoe UI"/>
            <family val="2"/>
          </rPr>
          <t xml:space="preserve">
A título de pagamento adicional computa-se o pagamento de 7min e 30 s a cada hora noturna, por 7 horas, totalizando 52min e 30 s, que significa 1 hora da jornada de 12h.
</t>
        </r>
      </text>
    </comment>
    <comment ref="D45" authorId="0" shapeId="0" xr:uid="{00000000-0006-0000-0000-000006000000}">
      <text>
        <r>
          <rPr>
            <b/>
            <sz val="9"/>
            <color indexed="81"/>
            <rFont val="Segoe UI"/>
            <family val="2"/>
          </rPr>
          <t>Seges:</t>
        </r>
        <r>
          <rPr>
            <sz val="9"/>
            <color indexed="81"/>
            <rFont val="Segoe UI"/>
            <family val="2"/>
          </rPr>
          <t xml:space="preserve"> Por tratar-se de hora considerada a mais, calcula-se pagamento de 100% da hora, acrescida do respectivo adicional noturno.</t>
        </r>
      </text>
    </comment>
    <comment ref="A48" authorId="0" shapeId="0" xr:uid="{00000000-0006-0000-0000-000007000000}">
      <text>
        <r>
          <rPr>
            <b/>
            <sz val="9"/>
            <color indexed="81"/>
            <rFont val="Segoe UI"/>
            <family val="2"/>
          </rPr>
          <t xml:space="preserve">Seges: </t>
        </r>
        <r>
          <rPr>
            <sz val="9"/>
            <color indexed="81"/>
            <rFont val="Segoe UI"/>
            <family val="2"/>
          </rPr>
          <t>Tabela resumo da totalização do Adicional noturno.
Automatizada, desde que não haja alterações de fórmulas ou estrutura da planilha.</t>
        </r>
      </text>
    </comment>
    <comment ref="A68" authorId="0" shapeId="0" xr:uid="{00000000-0006-0000-0000-000008000000}">
      <text>
        <r>
          <rPr>
            <b/>
            <sz val="9"/>
            <color indexed="81"/>
            <rFont val="Segoe UI"/>
            <family val="2"/>
          </rPr>
          <t xml:space="preserve">Seges: </t>
        </r>
        <r>
          <rPr>
            <sz val="9"/>
            <color indexed="81"/>
            <rFont val="Segoe UI"/>
            <family val="2"/>
          </rPr>
          <t xml:space="preserve">Automatizada, desde que não haja alterações de fórmulas ou estrutura da planilha.
</t>
        </r>
      </text>
    </comment>
    <comment ref="C82" authorId="0" shapeId="0" xr:uid="{00000000-0006-0000-0000-000009000000}">
      <text>
        <r>
          <rPr>
            <b/>
            <sz val="9"/>
            <color indexed="81"/>
            <rFont val="Segoe UI"/>
            <family val="2"/>
          </rPr>
          <t xml:space="preserve">Seges: </t>
        </r>
        <r>
          <rPr>
            <sz val="9"/>
            <color indexed="81"/>
            <rFont val="Segoe UI"/>
            <family val="2"/>
          </rPr>
          <t>Por tratar-se de planilha mensal será contabilizado 1/12 avos do custo.</t>
        </r>
      </text>
    </comment>
    <comment ref="A90" authorId="0" shapeId="0" xr:uid="{00000000-0006-0000-0000-00000A000000}">
      <text>
        <r>
          <rPr>
            <b/>
            <sz val="9"/>
            <color indexed="81"/>
            <rFont val="Segoe UI"/>
            <family val="2"/>
          </rPr>
          <t xml:space="preserve">Seges: </t>
        </r>
        <r>
          <rPr>
            <sz val="9"/>
            <color indexed="81"/>
            <rFont val="Segoe UI"/>
            <family val="2"/>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xr:uid="{00000000-0006-0000-0000-00000B000000}">
      <text>
        <r>
          <rPr>
            <b/>
            <sz val="9"/>
            <color indexed="81"/>
            <rFont val="Segoe UI"/>
            <family val="2"/>
          </rPr>
          <t>Seges:</t>
        </r>
        <r>
          <rPr>
            <sz val="9"/>
            <color indexed="81"/>
            <rFont val="Segoe UI"/>
            <family val="2"/>
          </rPr>
          <t xml:space="preserve"> Corresponde ao previsto na Constituição. Adicional de 1/3 a mais do salário normal.
</t>
        </r>
      </text>
    </comment>
    <comment ref="A108" authorId="0" shapeId="0" xr:uid="{00000000-0006-0000-0000-00000C000000}">
      <text>
        <r>
          <rPr>
            <b/>
            <sz val="9"/>
            <color indexed="81"/>
            <rFont val="Segoe UI"/>
            <family val="2"/>
          </rPr>
          <t xml:space="preserve">Seges: </t>
        </r>
        <r>
          <rPr>
            <sz val="9"/>
            <color indexed="81"/>
            <rFont val="Segoe UI"/>
            <family val="2"/>
          </rPr>
          <t xml:space="preserve">apenas totaliza a previsão mensal de custos com 13° Salário, Férias e Adicional de Férias.
</t>
        </r>
      </text>
    </comment>
    <comment ref="B124" authorId="0" shapeId="0" xr:uid="{00000000-0006-0000-0000-00000D000000}">
      <text>
        <r>
          <rPr>
            <b/>
            <sz val="9"/>
            <color indexed="81"/>
            <rFont val="Segoe UI"/>
            <family val="2"/>
          </rPr>
          <t xml:space="preserve">Seges: </t>
        </r>
        <r>
          <rPr>
            <sz val="9"/>
            <color indexed="81"/>
            <rFont val="Segoe UI"/>
            <family val="2"/>
          </rPr>
          <t xml:space="preserve">Informar o percentual adequado à categoria profissional a ser contratada para a prestação do serviço.
</t>
        </r>
      </text>
    </comment>
    <comment ref="C134" authorId="0" shapeId="0" xr:uid="{00000000-0006-0000-0000-00000E000000}">
      <text>
        <r>
          <rPr>
            <b/>
            <sz val="9"/>
            <color indexed="81"/>
            <rFont val="Segoe UI"/>
            <family val="2"/>
          </rPr>
          <t xml:space="preserve">Seges: </t>
        </r>
        <r>
          <rPr>
            <sz val="9"/>
            <color indexed="81"/>
            <rFont val="Segoe UI"/>
            <family val="2"/>
          </rPr>
          <t xml:space="preserve">Corresponde ao somatório dos encargos para financiamento da seguridade social.
O percentual será alterado quando do preenchimento da aliquota do SAT/GIIL-RAT
</t>
        </r>
      </text>
    </comment>
    <comment ref="C143" authorId="0" shapeId="0" xr:uid="{00000000-0006-0000-0000-00000F000000}">
      <text>
        <r>
          <rPr>
            <b/>
            <sz val="9"/>
            <color indexed="81"/>
            <rFont val="Segoe UI"/>
            <family val="2"/>
          </rPr>
          <t xml:space="preserve">Seges: </t>
        </r>
        <r>
          <rPr>
            <sz val="9"/>
            <color indexed="81"/>
            <rFont val="Segoe UI"/>
            <family val="2"/>
          </rPr>
          <t xml:space="preserve">Alíquota mensal de depóstio à título de FGTS, conforme Lei n° 8.036, de 1990.
</t>
        </r>
      </text>
    </comment>
    <comment ref="A150" authorId="0" shapeId="0" xr:uid="{00000000-0006-0000-0000-000010000000}">
      <text>
        <r>
          <rPr>
            <b/>
            <sz val="9"/>
            <color indexed="81"/>
            <rFont val="Segoe UI"/>
            <family val="2"/>
          </rPr>
          <t xml:space="preserve">Seges: </t>
        </r>
        <r>
          <rPr>
            <sz val="9"/>
            <color indexed="81"/>
            <rFont val="Segoe UI"/>
            <family val="2"/>
          </rPr>
          <t xml:space="preserve">Totalização dos Encargos. Automatizada, desde que não haja alteração nas fórmulas e estrutura da planilha.
</t>
        </r>
      </text>
    </comment>
    <comment ref="B165" authorId="0" shapeId="0" xr:uid="{00000000-0006-0000-0000-000011000000}">
      <text>
        <r>
          <rPr>
            <b/>
            <sz val="9"/>
            <color indexed="81"/>
            <rFont val="Segoe UI"/>
            <family val="2"/>
          </rPr>
          <t xml:space="preserve">Seges: </t>
        </r>
        <r>
          <rPr>
            <sz val="9"/>
            <color indexed="81"/>
            <rFont val="Segoe UI"/>
            <family val="2"/>
          </rPr>
          <t xml:space="preserve">Valor da tarifa de transporte público praticada no município de prestação do serviço.
</t>
        </r>
      </text>
    </comment>
    <comment ref="D166" authorId="0" shapeId="0" xr:uid="{00000000-0006-0000-0000-000012000000}">
      <text>
        <r>
          <rPr>
            <b/>
            <sz val="9"/>
            <color indexed="81"/>
            <rFont val="Segoe UI"/>
            <family val="2"/>
          </rPr>
          <t xml:space="preserve">Seges: </t>
        </r>
        <r>
          <rPr>
            <sz val="9"/>
            <color indexed="81"/>
            <rFont val="Segoe UI"/>
            <family val="2"/>
          </rPr>
          <t xml:space="preserve">apenas sugerido, depende de disposições constantes na CCT.
</t>
        </r>
      </text>
    </comment>
    <comment ref="C174" authorId="0" shapeId="0" xr:uid="{00000000-0006-0000-0000-000013000000}">
      <text>
        <r>
          <rPr>
            <b/>
            <sz val="9"/>
            <color indexed="81"/>
            <rFont val="Segoe UI"/>
            <family val="2"/>
          </rPr>
          <t xml:space="preserve">Seges: exemplificativo... </t>
        </r>
        <r>
          <rPr>
            <sz val="9"/>
            <color indexed="81"/>
            <rFont val="Segoe UI"/>
            <family val="2"/>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xr:uid="{00000000-0006-0000-0000-000014000000}">
      <text>
        <r>
          <rPr>
            <b/>
            <sz val="9"/>
            <color indexed="81"/>
            <rFont val="Segoe UI"/>
            <family val="2"/>
          </rPr>
          <t xml:space="preserve">Seges: </t>
        </r>
        <r>
          <rPr>
            <sz val="9"/>
            <color indexed="81"/>
            <rFont val="Segoe UI"/>
            <family val="2"/>
          </rPr>
          <t xml:space="preserve">Conforme estabelecido em Convenção Coletiva de Trabalho
</t>
        </r>
      </text>
    </comment>
    <comment ref="C195" authorId="0" shapeId="0" xr:uid="{00000000-0006-0000-0000-000015000000}">
      <text>
        <r>
          <rPr>
            <b/>
            <sz val="9"/>
            <color indexed="81"/>
            <rFont val="Segoe UI"/>
            <family val="2"/>
          </rPr>
          <t xml:space="preserve">Seges: </t>
        </r>
        <r>
          <rPr>
            <sz val="9"/>
            <color indexed="81"/>
            <rFont val="Segoe UI"/>
            <family val="2"/>
          </rPr>
          <t xml:space="preserve">apenas sugerido, depende de disposições constantes na CCT.
</t>
        </r>
      </text>
    </comment>
    <comment ref="C203" authorId="0" shapeId="0" xr:uid="{00000000-0006-0000-0000-000016000000}">
      <text>
        <r>
          <rPr>
            <b/>
            <sz val="9"/>
            <color indexed="81"/>
            <rFont val="Segoe UI"/>
            <family val="2"/>
          </rPr>
          <t xml:space="preserve">Seges: </t>
        </r>
        <r>
          <rPr>
            <sz val="9"/>
            <color indexed="81"/>
            <rFont val="Segoe UI"/>
            <family val="2"/>
          </rPr>
          <t xml:space="preserve">Observar desconto informado em Convenção Coletiva.
</t>
        </r>
      </text>
    </comment>
    <comment ref="B204" authorId="0" shapeId="0" xr:uid="{00000000-0006-0000-0000-000017000000}">
      <text>
        <r>
          <rPr>
            <b/>
            <sz val="9"/>
            <color indexed="81"/>
            <rFont val="Segoe UI"/>
            <family val="2"/>
          </rPr>
          <t xml:space="preserve">Seges: </t>
        </r>
        <r>
          <rPr>
            <sz val="9"/>
            <color indexed="81"/>
            <rFont val="Segoe UI"/>
            <family val="2"/>
          </rPr>
          <t>Observar Convenção Coletiva sobre base de cálculo, habitualmente o desconto é sobre o valor do benefício concedido.</t>
        </r>
      </text>
    </comment>
    <comment ref="A242" authorId="0" shapeId="0" xr:uid="{00000000-0006-0000-0000-000018000000}">
      <text>
        <r>
          <rPr>
            <b/>
            <sz val="9"/>
            <color indexed="81"/>
            <rFont val="Segoe UI"/>
            <family val="2"/>
          </rPr>
          <t xml:space="preserve">Seges: </t>
        </r>
        <r>
          <rPr>
            <sz val="9"/>
            <color indexed="81"/>
            <rFont val="Segoe UI"/>
            <family val="2"/>
          </rPr>
          <t>Apenas totaliza os custos efetivos com benefícios mensais do trabalhador.
Automatizada, desde que não haja alteração de fórmulas ou estrutura da planilha</t>
        </r>
      </text>
    </comment>
    <comment ref="A253" authorId="0" shapeId="0" xr:uid="{00000000-0006-0000-0000-000019000000}">
      <text>
        <r>
          <rPr>
            <b/>
            <sz val="9"/>
            <color indexed="81"/>
            <rFont val="Segoe UI"/>
            <family val="2"/>
          </rPr>
          <t xml:space="preserve">Seges: </t>
        </r>
        <r>
          <rPr>
            <sz val="9"/>
            <color indexed="81"/>
            <rFont val="Segoe UI"/>
            <family val="2"/>
          </rPr>
          <t xml:space="preserve">Totaliza o módulo 2, com somatória de 13° salário, férias, adicional, encargos e benefícios.
</t>
        </r>
      </text>
    </comment>
    <comment ref="B268" authorId="0" shapeId="0" xr:uid="{00000000-0006-0000-0000-00001A000000}">
      <text>
        <r>
          <rPr>
            <b/>
            <sz val="9"/>
            <color indexed="81"/>
            <rFont val="Segoe UI"/>
            <family val="2"/>
          </rPr>
          <t xml:space="preserve">Seges: exemplificativo
</t>
        </r>
        <r>
          <rPr>
            <sz val="9"/>
            <color indexed="81"/>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xr:uid="{00000000-0006-0000-0000-00001B000000}">
      <text>
        <r>
          <rPr>
            <b/>
            <sz val="9"/>
            <color indexed="81"/>
            <rFont val="Segoe UI"/>
            <family val="2"/>
          </rPr>
          <t>Seges:</t>
        </r>
        <r>
          <rPr>
            <sz val="9"/>
            <color indexed="81"/>
            <rFont val="Segoe UI"/>
            <family val="2"/>
          </rPr>
          <t xml:space="preserve">
Totaliza o custo estimado a ser provisionado mensalmente. Está automatizada, desde que não haja alteração de fórmulas e/ou estrutura da planilha.</t>
        </r>
      </text>
    </comment>
    <comment ref="B371" authorId="0" shapeId="0" xr:uid="{00000000-0006-0000-0000-00001C000000}">
      <text>
        <r>
          <rPr>
            <b/>
            <sz val="9"/>
            <color indexed="81"/>
            <rFont val="Segoe UI"/>
            <family val="2"/>
          </rPr>
          <t xml:space="preserve">Seges: </t>
        </r>
        <r>
          <rPr>
            <sz val="9"/>
            <color indexed="81"/>
            <rFont val="Segoe UI"/>
            <family val="2"/>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xr:uid="{00000000-0006-0000-0000-00001D000000}">
      <text>
        <r>
          <rPr>
            <b/>
            <sz val="9"/>
            <color indexed="81"/>
            <rFont val="Segoe UI"/>
            <family val="2"/>
          </rPr>
          <t xml:space="preserve">Segesl: </t>
        </r>
        <r>
          <rPr>
            <sz val="9"/>
            <color indexed="81"/>
            <rFont val="Segoe UI"/>
            <family val="2"/>
          </rPr>
          <t xml:space="preserve">Duração computada em dias, conforme previsão em legislação.
</t>
        </r>
      </text>
    </comment>
    <comment ref="A386" authorId="0" shapeId="0" xr:uid="{00000000-0006-0000-0000-00001E000000}">
      <text>
        <r>
          <rPr>
            <b/>
            <sz val="9"/>
            <color indexed="81"/>
            <rFont val="Segoe UI"/>
            <family val="2"/>
          </rPr>
          <t xml:space="preserve">Seges: </t>
        </r>
        <r>
          <rPr>
            <sz val="9"/>
            <color indexed="81"/>
            <rFont val="Segoe UI"/>
            <family val="2"/>
          </rPr>
          <t>Esta tabela apresenta o resumo dos dias prováveis de ausência, quando seria necessária a presença de um profissional repositor.
Seu cálculo está automatizado mediante preenchimento da tabela anterior.</t>
        </r>
      </text>
    </comment>
    <comment ref="A389" authorId="0" shapeId="0" xr:uid="{00000000-0006-0000-0000-00001F000000}">
      <text>
        <r>
          <rPr>
            <b/>
            <sz val="9"/>
            <color indexed="81"/>
            <rFont val="Segoe UI"/>
            <family val="2"/>
          </rPr>
          <t xml:space="preserve">Seges: </t>
        </r>
        <r>
          <rPr>
            <sz val="9"/>
            <color indexed="81"/>
            <rFont val="Segoe UI"/>
            <family val="2"/>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xr:uid="{00000000-0006-0000-0000-000020000000}">
      <text>
        <r>
          <rPr>
            <b/>
            <sz val="9"/>
            <color indexed="81"/>
            <rFont val="Segoe UI"/>
            <family val="2"/>
          </rPr>
          <t xml:space="preserve">Seges: </t>
        </r>
        <r>
          <rPr>
            <sz val="9"/>
            <color indexed="81"/>
            <rFont val="Segoe UI"/>
            <family val="2"/>
          </rPr>
          <t xml:space="preserve">Tabela automatizada para cálculo do custo mensal com reposição do profissional ausente, mediante preenchimento das anteriores. Desde que não haja alteração de fórmulas e/ou estrutura da planilha.
</t>
        </r>
      </text>
    </comment>
    <comment ref="A441" authorId="0" shapeId="0" xr:uid="{00000000-0006-0000-0000-000021000000}">
      <text>
        <r>
          <rPr>
            <b/>
            <sz val="9"/>
            <color indexed="81"/>
            <rFont val="Segoe UI"/>
            <family val="2"/>
          </rPr>
          <t>Seges:</t>
        </r>
        <r>
          <rPr>
            <sz val="9"/>
            <color indexed="81"/>
            <rFont val="Segoe UI"/>
            <family val="2"/>
          </rPr>
          <t xml:space="preserve"> Esta tabela totaliza os custos com reposição de profissional ausente e está automatizada mediante preenchimento das anteriores. Desde que não haja alteração de fórmulas e/ou estrutura da planilha.</t>
        </r>
      </text>
    </comment>
    <comment ref="D453" authorId="0" shapeId="0" xr:uid="{00000000-0006-0000-0000-000022000000}">
      <text>
        <r>
          <rPr>
            <b/>
            <sz val="9"/>
            <color indexed="81"/>
            <rFont val="Segoe UI"/>
            <family val="2"/>
          </rPr>
          <t>Seges:</t>
        </r>
        <r>
          <rPr>
            <sz val="9"/>
            <color indexed="81"/>
            <rFont val="Segoe UI"/>
            <family val="2"/>
          </rPr>
          <t xml:space="preserve"> todos os itens relacionados a insumos deverão ser objeto de pesquisa de preços conforme diretrizes da Instrução Normativa específica (IN n° 3, de 20 de abril de 2017).
</t>
        </r>
      </text>
    </comment>
    <comment ref="A512" authorId="0" shapeId="0" xr:uid="{00000000-0006-0000-0000-000023000000}">
      <text>
        <r>
          <rPr>
            <b/>
            <sz val="9"/>
            <color indexed="81"/>
            <rFont val="Segoe UI"/>
            <family val="2"/>
          </rPr>
          <t xml:space="preserve">Seges: </t>
        </r>
        <r>
          <rPr>
            <sz val="9"/>
            <color indexed="81"/>
            <rFont val="Segoe UI"/>
            <family val="2"/>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xr:uid="{00000000-0006-0000-0000-000024000000}">
      <text>
        <r>
          <rPr>
            <b/>
            <sz val="9"/>
            <color indexed="81"/>
            <rFont val="Segoe UI"/>
            <family val="2"/>
          </rPr>
          <t xml:space="preserve">Seges: </t>
        </r>
        <r>
          <rPr>
            <sz val="9"/>
            <color indexed="81"/>
            <rFont val="Segoe UI"/>
            <family val="2"/>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<sst xmlns="http://schemas.openxmlformats.org/spreadsheetml/2006/main" count="773" uniqueCount="295">
  <si>
    <t>SALÁRIO BASE</t>
  </si>
  <si>
    <t>Base de cálculo</t>
  </si>
  <si>
    <t>Percentual</t>
  </si>
  <si>
    <t>Categoria</t>
  </si>
  <si>
    <t>Valor</t>
  </si>
  <si>
    <t>MÓDULO 1 - REMUNERAÇÃO</t>
  </si>
  <si>
    <t>ADICIONAL NOTURNO</t>
  </si>
  <si>
    <t>ADICIONAL POR TRABALHO NOTURNO</t>
  </si>
  <si>
    <t>Base de Cálculo</t>
  </si>
  <si>
    <t>Proporção</t>
  </si>
  <si>
    <t>HORA NOTURNA REDUZIDA</t>
  </si>
  <si>
    <t>Adicional Noturno</t>
  </si>
  <si>
    <t>Hora Noturna
Reduzida</t>
  </si>
  <si>
    <t>ADICIONAL XXX</t>
  </si>
  <si>
    <t>Salário Base</t>
  </si>
  <si>
    <t>Adicional XXX</t>
  </si>
  <si>
    <t>Total</t>
  </si>
  <si>
    <t>ADICIONAL DE FÉRIAS - 1/3 CONSTITUCIONAL</t>
  </si>
  <si>
    <t>Alíquota Adicional</t>
  </si>
  <si>
    <t>1/3 Constitucional</t>
  </si>
  <si>
    <t>Férias</t>
  </si>
  <si>
    <t>SUBMÓDULO 2.2 - ENCARGOS PREVIDENCIÁRIOS E FGTS</t>
  </si>
  <si>
    <t>COMPOSIÇÃO DO GPS E FGTS</t>
  </si>
  <si>
    <t>Encargos</t>
  </si>
  <si>
    <t>INSS - empregador</t>
  </si>
  <si>
    <t>Salário-Educação</t>
  </si>
  <si>
    <t>SAT- GIL/RAT</t>
  </si>
  <si>
    <t>SESC</t>
  </si>
  <si>
    <t>SENAC</t>
  </si>
  <si>
    <t>SEBRAE</t>
  </si>
  <si>
    <t>INCRA</t>
  </si>
  <si>
    <t>FGTS</t>
  </si>
  <si>
    <t>TOTAL</t>
  </si>
  <si>
    <t>GPS - GUIA DA PREVIDÊNCIA SOCIAL</t>
  </si>
  <si>
    <t>FGTS - FUNDO DE GARANTIA POR TEMPO DE SERVIÇO</t>
  </si>
  <si>
    <t>GPS</t>
  </si>
  <si>
    <t>SUBMÓDULO 2.3 - BENEFÍCIOS MENSAIS E DIÁRIOS</t>
  </si>
  <si>
    <t>VALE TRANSPORTE</t>
  </si>
  <si>
    <t>Vr. Unitário</t>
  </si>
  <si>
    <t xml:space="preserve">Vales por dia </t>
  </si>
  <si>
    <t>Custo total</t>
  </si>
  <si>
    <t>Dias efetivamente trabalhados</t>
  </si>
  <si>
    <t>CUSTO DA PASSAGEM</t>
  </si>
  <si>
    <t>Proporcionalidade</t>
  </si>
  <si>
    <t>Desconto</t>
  </si>
  <si>
    <t>Valor do desconto</t>
  </si>
  <si>
    <t>DESCONTO DO VALE TRANSPORTE</t>
  </si>
  <si>
    <t>Custo efetivo</t>
  </si>
  <si>
    <t>CUSTO EFETIVO DO VALE TRANSPORTE</t>
  </si>
  <si>
    <t>VALE ALIMENTAÇÃO/REFEIÇÃO</t>
  </si>
  <si>
    <t>Valor diário</t>
  </si>
  <si>
    <t>DESCONTO DO VALE ALIMENTAÇÃO/REFEIÇÃO</t>
  </si>
  <si>
    <t>CUSTO EFETIVO DO VALE ALIMENTAÇÃO/REFEIÇÃO</t>
  </si>
  <si>
    <t>Vale Transporte</t>
  </si>
  <si>
    <t>Vale Refeição</t>
  </si>
  <si>
    <t>MÓDULO 3 - PROVISÃO PARA RESCISÃO</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</si>
  <si>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</si>
  <si>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</si>
  <si>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</si>
  <si>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</si>
  <si>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</si>
  <si>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</si>
  <si>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</si>
  <si>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</si>
  <si>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AVISO PRÉVIO INDENIZADO</t>
  </si>
  <si>
    <t>Submódulo 2.1</t>
  </si>
  <si>
    <t>Submódulo 2.2</t>
  </si>
  <si>
    <t>Submódulo 2.3</t>
  </si>
  <si>
    <t>MULTA DO FGTS E CONTRIBUIÇÃO SOCIAL SOBRE O AVISO PRÉVIO INDENIZADO</t>
  </si>
  <si>
    <t>Percentual da 
Multa</t>
  </si>
  <si>
    <t>SUBMÓDULO 3.1 - CUSTO DO AVISO PRÉVIO INDENIZADO</t>
  </si>
  <si>
    <t>SUBMÓDULO 3.2 - AVISO PRÉVIO TRABALHADO</t>
  </si>
  <si>
    <t>AVISO PRÉVIO TRABALHADO</t>
  </si>
  <si>
    <t>MULTA DO FGTS E CONTRIBUIÇÃO SOCIAL SOBRE O AVISO PRÉVIO TRABALHADO</t>
  </si>
  <si>
    <t>SUBMÓDULO 3.3 - DEMISSÃO POR JUSTA CAUSA</t>
  </si>
  <si>
    <t>Valor provisionado do Adicional de Férias</t>
  </si>
  <si>
    <t>Valor provisionado das Férias</t>
  </si>
  <si>
    <t>BASE DE CÁLCULO PARA DEMISSÃO POR JUSTA CAUSA</t>
  </si>
  <si>
    <t>SUBMÓDULO 3.3 - CUSTO DA DEMISSÃO COM JUSTA CAUSA</t>
  </si>
  <si>
    <t>Submódulo 3.1</t>
  </si>
  <si>
    <t>Submódulo 3.2</t>
  </si>
  <si>
    <t>Submódulo 3.3</t>
  </si>
  <si>
    <t>SUBMÓDULO 3.2 - CUSTO DO AVISO PRÉVIO TRABALHADO</t>
  </si>
  <si>
    <t>MÓDULO 4 - CUSTO DE REPOSIÇÃO DO PROFISSIONAL AUSENTE</t>
  </si>
  <si>
    <t>Custo diário</t>
  </si>
  <si>
    <t>Divisor do dia</t>
  </si>
  <si>
    <t>CUSTO DIÁRIO PARA O REPOSITOR</t>
  </si>
  <si>
    <t xml:space="preserve">Memória de Cálculo - número de dias de reposição do profissional ausente para cada evento </t>
  </si>
  <si>
    <t>Incidencia anual</t>
  </si>
  <si>
    <t>Duração Legal  
da Ausência</t>
  </si>
  <si>
    <t>12x36</t>
  </si>
  <si>
    <t>44h</t>
  </si>
  <si>
    <t>Proporção dias afetados</t>
  </si>
  <si>
    <t>Dias de reposição</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</si>
  <si>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</si>
  <si>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</si>
  <si>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</si>
  <si>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</si>
  <si>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</si>
  <si>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</si>
  <si>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</si>
  <si>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</si>
  <si>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</si>
  <si>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</si>
  <si>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</si>
  <si>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Composição</t>
  </si>
  <si>
    <t xml:space="preserve"> 12 x 36 D</t>
  </si>
  <si>
    <t>12 x 36 N</t>
  </si>
  <si>
    <t>44 SEM</t>
  </si>
  <si>
    <t>Total Para reposição</t>
  </si>
  <si>
    <t>ESTIMATIVA DA NECESSIDADE DE REPOSIÇÃO DE PROFISSIONAL</t>
  </si>
  <si>
    <t>Necessidade de Reposição</t>
  </si>
  <si>
    <t>Custo anual</t>
  </si>
  <si>
    <t>Custo mensal</t>
  </si>
  <si>
    <t>SUBMÓDULO 4.1 - AUSÊNCIAS LEGAIS</t>
  </si>
  <si>
    <t>SUBMÓDULO 4.2 - INTRAJORNADA</t>
  </si>
  <si>
    <t>divisor de hora</t>
  </si>
  <si>
    <t>CUSTO POR HORA DO REPOSITOR</t>
  </si>
  <si>
    <t>Valor da hora</t>
  </si>
  <si>
    <t>Necessidade de Reposição (horas)</t>
  </si>
  <si>
    <t>Submódulo 4.1</t>
  </si>
  <si>
    <t>Submódulo 4.2</t>
  </si>
  <si>
    <t>MÓDULO 5 - INSUMOS DE MÃO DE OBRA</t>
  </si>
  <si>
    <t>MÓDULO 6 - CUSTOS INDIRETOS, TRIBUTOS E LUCRO</t>
  </si>
  <si>
    <t>Subordinados</t>
  </si>
  <si>
    <t>RATEIO DA CHEFIA DE CAMPO</t>
  </si>
  <si>
    <t>Módulo</t>
  </si>
  <si>
    <t>12x36 Diurno</t>
  </si>
  <si>
    <t>12x36 Noturno</t>
  </si>
  <si>
    <t>44h Semanais</t>
  </si>
  <si>
    <t>Remuneração</t>
  </si>
  <si>
    <t>Encargos e Benefícios</t>
  </si>
  <si>
    <t>Rescisão</t>
  </si>
  <si>
    <t>Reposição do Profissional Ausente</t>
  </si>
  <si>
    <t>Insumos Diversos</t>
  </si>
  <si>
    <t>Custos Indiretos, Tributos e Lucro</t>
  </si>
  <si>
    <t>Valor por Empregado</t>
  </si>
  <si>
    <t>Valor por Posto</t>
  </si>
  <si>
    <t>Rateio da Chefia de Campo</t>
  </si>
  <si>
    <t xml:space="preserve">Férias </t>
  </si>
  <si>
    <t>13° Salário</t>
  </si>
  <si>
    <t>MÓDULO 2 - ENCARGOS E BENEFÍCIOS (ANUAIS, MENSAIS E DIÁRIOS)</t>
  </si>
  <si>
    <t>Valor provisionado do 13º Salário</t>
  </si>
  <si>
    <t>Provisionamento Mensal</t>
  </si>
  <si>
    <t>SUBMÓDULO 2.1 – 13° SALÁRIO, FÉRIAS E ADICIONAL DE FÉRIAS</t>
  </si>
  <si>
    <t>Cargo A</t>
  </si>
  <si>
    <t>GRATIFICAÇÃO DE FUNÇÃO</t>
  </si>
  <si>
    <t>Valor da Gratificação</t>
  </si>
  <si>
    <t>ADICIONAIS (periculosidade ou insalubridade, se houver)</t>
  </si>
  <si>
    <t>Cargo B</t>
  </si>
  <si>
    <t>ADICIONAL DE XXX</t>
  </si>
  <si>
    <t>ESCALAS -  Cargo A</t>
  </si>
  <si>
    <t>RATEIO DO Cargo B</t>
  </si>
  <si>
    <t>Este quadro totaliza a remuneração devida ao trabalhador, conforme previsão da Consolidação das Leis do Trabalho e valores disponíveis na Convenção Coletiva para a categoria</t>
  </si>
  <si>
    <t>Gratificação de função</t>
  </si>
  <si>
    <t>Cargo A (12x36 Diurno)</t>
  </si>
  <si>
    <t>Cargo B (12x36 Diurno)</t>
  </si>
  <si>
    <t>Cargo B (12x36 Noturno)</t>
  </si>
  <si>
    <t>Cargo A (12x36 Noturno)</t>
  </si>
  <si>
    <t>Cargo A Cargo A (44h semanais)</t>
  </si>
  <si>
    <t>Cargo A (44h semanais)</t>
  </si>
  <si>
    <t>Cargo B (44h semanais)</t>
  </si>
  <si>
    <t>13° SALÁRIO
Previsto no Decreto 57.155, de 1965.</t>
  </si>
  <si>
    <t>FÉRIAS
Previsto no art. 7° da Constituição Federal</t>
  </si>
  <si>
    <t>Adicional de Periculosidade ou Insalubridade</t>
  </si>
  <si>
    <t>Porobabilidade de ocorrência de ausências legais, conforme previsão do art. 473 da Consolidação das Leis do Trabalho.</t>
  </si>
  <si>
    <t>INFORMAÇÃO DE PERCENTUAIS ESTIMADOS DE CITL</t>
  </si>
  <si>
    <t>Custos Indiretos</t>
  </si>
  <si>
    <t>Tributos</t>
  </si>
  <si>
    <t>Lucro</t>
  </si>
  <si>
    <t>CUSTO DO TRABALHADOR</t>
  </si>
  <si>
    <t>CUSTO TOTAL POR TRABALHADOR</t>
  </si>
  <si>
    <t xml:space="preserve">UNIFORMES - COMPOSIÇÃO - VALOR ANUAL </t>
  </si>
  <si>
    <t>Item</t>
  </si>
  <si>
    <t>qte</t>
  </si>
  <si>
    <t>Vr. Unitario</t>
  </si>
  <si>
    <t>Calça</t>
  </si>
  <si>
    <t>Camisa</t>
  </si>
  <si>
    <t>Sapato</t>
  </si>
  <si>
    <t xml:space="preserve">Custo anual por Pessoa  </t>
  </si>
  <si>
    <t>UNIFORMES</t>
  </si>
  <si>
    <t xml:space="preserve">Custo mensal </t>
  </si>
  <si>
    <t>Descrição</t>
  </si>
  <si>
    <t>Cotação</t>
  </si>
  <si>
    <t>12x36 h</t>
  </si>
  <si>
    <t>44 horas</t>
  </si>
  <si>
    <t xml:space="preserve">Valor total </t>
  </si>
  <si>
    <t>CUSTO MENSAL DOS EQUIPAMENTOS</t>
  </si>
  <si>
    <t>Valor por empregado</t>
  </si>
  <si>
    <t>Custo com Uniformes</t>
  </si>
  <si>
    <t>Custo com Equipamentos</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</si>
  <si>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</si>
  <si>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</si>
  <si>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</si>
  <si>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</si>
  <si>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</si>
  <si>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</si>
  <si>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</si>
  <si>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</si>
  <si>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</si>
  <si>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</si>
  <si>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</si>
  <si>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</si>
  <si>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</si>
  <si>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</si>
  <si>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</si>
  <si>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</si>
  <si>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</si>
  <si>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</si>
  <si>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</si>
  <si>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</si>
  <si>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</si>
  <si>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</si>
  <si>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</si>
  <si>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</si>
  <si>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</si>
  <si>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</si>
  <si>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</si>
  <si>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</si>
  <si>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</si>
  <si>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</si>
  <si>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</si>
  <si>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</si>
  <si>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</si>
  <si>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</si>
  <si>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</si>
  <si>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</si>
  <si>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</si>
  <si>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</si>
  <si>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</si>
  <si>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</si>
  <si>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</si>
  <si>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</si>
  <si>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</si>
  <si>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</si>
  <si>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</si>
  <si>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</si>
  <si>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</si>
  <si>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</si>
  <si>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</si>
  <si>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</si>
  <si>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</si>
  <si>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</si>
  <si>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Licença-Paternidade</t>
  </si>
  <si>
    <t>Ausência por acidente de trabalho</t>
  </si>
  <si>
    <t>Afastamento Maternidade</t>
  </si>
  <si>
    <t>Submódulo 4.2 - Intrajornada</t>
  </si>
  <si>
    <t>4.2</t>
  </si>
  <si>
    <t>Intrajornada</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</si>
  <si>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</si>
  <si>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</si>
  <si>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</si>
  <si>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</si>
  <si>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</si>
  <si>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</si>
  <si>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</si>
  <si>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</si>
  <si>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</si>
  <si>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</si>
  <si>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</si>
  <si>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</si>
  <si>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</si>
  <si>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</si>
  <si>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</si>
  <si>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</si>
  <si>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 xml:space="preserve">MODELO DE FORMAÇÃO DE CUSTO MENSAL PARA UM EMPREGADO </t>
  </si>
  <si>
    <t>MODELO PARA A CONSOLIDAÇÃO E APRESENTAÇÃO DE PROPOSTAS</t>
  </si>
  <si>
    <t>BENEFÍCIO xxx</t>
  </si>
  <si>
    <t>BENEFÍCIO yyy</t>
  </si>
  <si>
    <t>Benefício x</t>
  </si>
  <si>
    <t>Benefício y</t>
  </si>
  <si>
    <t>* A remuneração é definida no art. 457 da Consolidação das Leis do Trabalho. 
* É composta por Salário Base, Adicionais (noturno, de insalubridade ou periculosidade) e gratificações, quando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</si>
  <si>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</si>
  <si>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 Em caso de previsão de outros adicionais em Convenção Coletiva de Trabalho o órgão poderá utilizar este campo.</t>
  </si>
  <si>
    <t>* Previsto no art. 195 da Constituição Federal. 
* Os percentuais informados não são taxativos e deverão observar o enquadramento real das empresas prestadoras de serviço, em especial no que diz respeito ao SAT-GIIL/RAT.</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</si>
  <si>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</si>
  <si>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</si>
  <si>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 xml:space="preserve">Equipamentos  </t>
  </si>
  <si>
    <t>Duração dos itens 
(vida útil)</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</si>
  <si>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</si>
  <si>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Com ajustes após publicação da Lei n° 13.467, de 2017.</t>
  </si>
  <si>
    <t>Intervalo para repouso e alimentação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</si>
  <si>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</si>
  <si>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</si>
  <si>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especificar demais itens</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</si>
  <si>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</si>
  <si>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 O Salário Base vem definido na Convenção Coletiva de Trabalho da categoria profissional a ser contratada para o objeto da prestação de serviço. 
* O contratante deverá observar se a CCT abrange o município de prestação de serviço e se está vigente.</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</si>
  <si>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</si>
  <si>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</si>
  <si>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r>
      <rPr>
        <b/>
        <sz val="12"/>
        <color theme="1"/>
        <rFont val="Times New Roman"/>
        <family val="1"/>
      </rPr>
      <t>BENEFÍCIO XXX</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</si>
  <si>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r>
      <rPr>
        <b/>
        <sz val="12"/>
        <color theme="1"/>
        <rFont val="Times New Roman"/>
        <family val="1"/>
      </rPr>
      <t>BENEFÍCIO YYY</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</si>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</sst>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Red]#,##0.00"/>
    <numFmt numFmtId="165" formatCode="0.0000"/>
    <numFmt numFmtId="166" formatCode="#,##0.0000_ ;\-#,##0.0000\ "/>
    <numFmt numFmtId="167" formatCode="_(* #,##0.00_);_(* \(#,##0.00\);_(* \-??_);_(@_)"/>
  </numFmts>
  <fonts count="34"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b/>
      <sz val="12"/>
      <color rgb="FF00B05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9"/>
      <color indexed="81"/>
      <name val="Segoe UI"/>
      <charset val="1"/>
    </font>
    <font>
      <b/>
      <sz val="9"/>
      <color indexed="81"/>
      <name val="Segoe UI"/>
      <charset val="1"/>
    </font>
    <font>
      <sz val="9"/>
      <color indexed="81"/>
      <name val="Segoe UI"/>
      <family val="2"/>
    </font>
    <font>
      <b/>
      <sz val="9"/>
      <color indexed="81"/>
      <name val="Segoe UI"/>
      <family val="2"/>
    </font>
    <font>
      <b/>
      <sz val="12"/>
      <color rgb="FFFF0000"/>
      <name val="Times New Roman"/>
      <family val="1"/>
    </font>
    <font>
      <sz val="12"/>
      <name val="Times New Roman"/>
      <family val="1"/>
    </font>
    <font>
      <b/>
      <sz val="12"/>
      <color indexed="8"/>
      <name val="Times New Roman"/>
      <family val="1"/>
    </font>
    <font>
      <sz val="12"/>
      <color indexed="8"/>
      <name val="Times New Roman"/>
      <family val="1"/>
    </font>
    <font>
      <sz val="18"/>
      <color theme="0"/>
      <name val="Times New Roman"/>
      <family val="1"/>
    </font>
  </fonts>
  <fills count="43">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theme="4"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s>
  <cellStyleXfs count="53">
    <xf numFmtId="0" fontId="0" fillId="0" borderId="0"/>
    <xf numFmtId="9" fontId="1" fillId="0" borderId="0" applyFont="0" applyFill="0" applyBorder="0" applyAlignment="0" applyProtection="0"/>
    <xf numFmtId="43" fontId="1" fillId="0" borderId="0" applyFont="0" applyFill="0" applyBorder="0" applyAlignment="0" applyProtection="0"/>
    <xf numFmtId="167"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41" applyNumberFormat="0" applyFill="0" applyAlignment="0" applyProtection="0"/>
    <xf numFmtId="0" fontId="9" fillId="0" borderId="42" applyNumberFormat="0" applyFill="0" applyAlignment="0" applyProtection="0"/>
    <xf numFmtId="0" fontId="10" fillId="0" borderId="4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4" applyNumberFormat="0" applyAlignment="0" applyProtection="0"/>
    <xf numFmtId="0" fontId="15" fillId="9" borderId="45" applyNumberFormat="0" applyAlignment="0" applyProtection="0"/>
    <xf numFmtId="0" fontId="16" fillId="9" borderId="44" applyNumberFormat="0" applyAlignment="0" applyProtection="0"/>
    <xf numFmtId="0" fontId="17" fillId="0" borderId="46" applyNumberFormat="0" applyFill="0" applyAlignment="0" applyProtection="0"/>
    <xf numFmtId="0" fontId="18" fillId="10" borderId="47" applyNumberFormat="0" applyAlignment="0" applyProtection="0"/>
    <xf numFmtId="0" fontId="19" fillId="0" borderId="0" applyNumberFormat="0" applyFill="0" applyBorder="0" applyAlignment="0" applyProtection="0"/>
    <xf numFmtId="0" fontId="1" fillId="11" borderId="48" applyNumberFormat="0" applyFont="0" applyAlignment="0" applyProtection="0"/>
    <xf numFmtId="0" fontId="20" fillId="0" borderId="0" applyNumberFormat="0" applyFill="0" applyBorder="0" applyAlignment="0" applyProtection="0"/>
    <xf numFmtId="0" fontId="21" fillId="0" borderId="49"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9">
    <xf numFmtId="0" fontId="0" fillId="0" borderId="0" xfId="0"/>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0" fontId="3" fillId="0" borderId="5" xfId="1" applyNumberFormat="1" applyFont="1" applyBorder="1" applyAlignment="1">
      <alignment horizontal="center" vertical="center"/>
    </xf>
    <xf numFmtId="10" fontId="3" fillId="0" borderId="3" xfId="1" applyNumberFormat="1" applyFont="1" applyBorder="1" applyAlignment="1">
      <alignment horizontal="center" vertical="center"/>
    </xf>
    <xf numFmtId="10" fontId="3" fillId="0" borderId="7" xfId="1"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10" fontId="2" fillId="2" borderId="1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Alignment="1">
      <alignment horizontal="center" vertical="center"/>
    </xf>
    <xf numFmtId="40" fontId="3" fillId="0" borderId="1" xfId="0" applyNumberFormat="1" applyFont="1" applyBorder="1" applyAlignment="1">
      <alignment horizontal="center" vertical="center"/>
    </xf>
    <xf numFmtId="40" fontId="2" fillId="0" borderId="5" xfId="0" applyNumberFormat="1" applyFont="1" applyBorder="1" applyAlignment="1">
      <alignment horizontal="center" vertical="center"/>
    </xf>
    <xf numFmtId="40" fontId="3" fillId="0" borderId="13" xfId="0" applyNumberFormat="1" applyFont="1" applyBorder="1" applyAlignment="1">
      <alignment horizontal="center" vertical="center"/>
    </xf>
    <xf numFmtId="40" fontId="2" fillId="0" borderId="7" xfId="0" applyNumberFormat="1" applyFont="1" applyBorder="1" applyAlignment="1">
      <alignment horizontal="center" vertical="center"/>
    </xf>
    <xf numFmtId="40" fontId="3" fillId="0" borderId="12" xfId="0" applyNumberFormat="1" applyFont="1" applyBorder="1" applyAlignment="1">
      <alignment horizontal="center" vertical="center"/>
    </xf>
    <xf numFmtId="40" fontId="2" fillId="0" borderId="3"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2" xfId="0"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34" xfId="0" applyFont="1" applyBorder="1" applyAlignment="1">
      <alignment horizontal="center" vertical="center" wrapText="1"/>
    </xf>
    <xf numFmtId="9" fontId="3" fillId="0" borderId="2" xfId="1" applyFont="1" applyBorder="1" applyAlignment="1">
      <alignment horizontal="center" vertical="center" wrapText="1"/>
    </xf>
    <xf numFmtId="166" fontId="2" fillId="0" borderId="3" xfId="2"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35" xfId="0" applyFont="1" applyBorder="1" applyAlignment="1">
      <alignment horizontal="center" vertical="center" wrapText="1"/>
    </xf>
    <xf numFmtId="9" fontId="3" fillId="0" borderId="4" xfId="1" applyFont="1" applyBorder="1" applyAlignment="1">
      <alignment horizontal="center" vertical="center" wrapText="1"/>
    </xf>
    <xf numFmtId="166" fontId="2" fillId="0" borderId="5" xfId="2"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9" fontId="3" fillId="0" borderId="6" xfId="1" applyFont="1" applyBorder="1" applyAlignment="1">
      <alignment horizontal="center" vertical="center" wrapText="1"/>
    </xf>
    <xf numFmtId="166" fontId="2" fillId="0" borderId="7" xfId="2"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25" xfId="0" applyNumberFormat="1" applyFont="1" applyBorder="1" applyAlignment="1">
      <alignment horizontal="center" vertical="center" wrapText="1"/>
    </xf>
    <xf numFmtId="165" fontId="3" fillId="0" borderId="26"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 fontId="3" fillId="0" borderId="25" xfId="0" applyNumberFormat="1" applyFont="1" applyBorder="1" applyAlignment="1">
      <alignment horizontal="center" vertical="center"/>
    </xf>
    <xf numFmtId="10" fontId="3" fillId="0" borderId="9" xfId="1" applyNumberFormat="1" applyFont="1" applyFill="1" applyBorder="1" applyAlignment="1">
      <alignment horizontal="center" vertical="center"/>
    </xf>
    <xf numFmtId="10" fontId="3" fillId="0" borderId="5" xfId="1" applyNumberFormat="1" applyFont="1" applyFill="1" applyBorder="1" applyAlignment="1">
      <alignment horizontal="center" vertical="center"/>
    </xf>
    <xf numFmtId="10" fontId="3" fillId="0" borderId="26" xfId="1"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5" fontId="3" fillId="0" borderId="12"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xf>
    <xf numFmtId="40" fontId="3" fillId="0" borderId="1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40" fontId="3" fillId="0" borderId="1"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40" fontId="3" fillId="0" borderId="13"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9" fontId="3" fillId="0" borderId="12" xfId="1" applyFont="1" applyBorder="1" applyAlignment="1">
      <alignment horizontal="center" vertical="center"/>
    </xf>
    <xf numFmtId="9" fontId="3" fillId="0" borderId="1" xfId="1" applyFont="1" applyBorder="1" applyAlignment="1">
      <alignment horizontal="center" vertical="center"/>
    </xf>
    <xf numFmtId="9" fontId="3" fillId="0" borderId="13" xfId="1"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9" fontId="3" fillId="0" borderId="25" xfId="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3"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 xfId="1" applyNumberFormat="1" applyFont="1" applyBorder="1" applyAlignment="1">
      <alignment horizontal="center" vertical="center"/>
    </xf>
    <xf numFmtId="10" fontId="3" fillId="0" borderId="25" xfId="1" applyNumberFormat="1" applyFont="1" applyBorder="1" applyAlignment="1">
      <alignment horizontal="center" vertical="center"/>
    </xf>
    <xf numFmtId="10" fontId="3" fillId="0" borderId="25" xfId="0" applyNumberFormat="1" applyFont="1" applyBorder="1" applyAlignment="1">
      <alignment horizontal="center" vertical="center"/>
    </xf>
    <xf numFmtId="0" fontId="3" fillId="0" borderId="25" xfId="0" applyFont="1" applyBorder="1" applyAlignment="1">
      <alignment horizontal="center" vertical="center"/>
    </xf>
    <xf numFmtId="39" fontId="3" fillId="0" borderId="12" xfId="5" applyNumberFormat="1" applyFont="1" applyFill="1" applyBorder="1" applyAlignment="1" applyProtection="1">
      <alignment horizontal="center" vertical="center"/>
    </xf>
    <xf numFmtId="39" fontId="3" fillId="0" borderId="1" xfId="5" applyNumberFormat="1" applyFont="1" applyFill="1" applyBorder="1" applyAlignment="1" applyProtection="1">
      <alignment horizontal="center" vertical="center"/>
    </xf>
    <xf numFmtId="39" fontId="3" fillId="0" borderId="25" xfId="5" applyNumberFormat="1" applyFont="1" applyFill="1" applyBorder="1" applyAlignment="1" applyProtection="1">
      <alignment horizontal="center" vertical="center"/>
    </xf>
    <xf numFmtId="39" fontId="3" fillId="0" borderId="13" xfId="5" applyNumberFormat="1" applyFont="1" applyFill="1" applyBorder="1" applyAlignment="1" applyProtection="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3" xfId="0" applyNumberFormat="1" applyFont="1" applyBorder="1" applyAlignment="1">
      <alignment horizontal="center" vertical="center"/>
    </xf>
    <xf numFmtId="4" fontId="3" fillId="0" borderId="25" xfId="0" applyNumberFormat="1" applyFont="1" applyBorder="1" applyAlignment="1">
      <alignment horizontal="center" vertical="center"/>
    </xf>
    <xf numFmtId="40" fontId="3" fillId="0" borderId="25" xfId="0" applyNumberFormat="1" applyFont="1" applyBorder="1" applyAlignment="1">
      <alignment horizontal="center" vertical="center"/>
    </xf>
    <xf numFmtId="40" fontId="2" fillId="0" borderId="26" xfId="0" applyNumberFormat="1" applyFont="1" applyBorder="1" applyAlignment="1">
      <alignment horizontal="center" vertical="center"/>
    </xf>
    <xf numFmtId="164" fontId="3" fillId="0" borderId="25" xfId="0" applyNumberFormat="1" applyFont="1" applyFill="1" applyBorder="1" applyAlignment="1">
      <alignment horizontal="center" vertical="center"/>
    </xf>
    <xf numFmtId="40" fontId="3" fillId="0" borderId="25" xfId="0" applyNumberFormat="1" applyFont="1" applyFill="1" applyBorder="1" applyAlignment="1">
      <alignment horizontal="center" vertical="center"/>
    </xf>
    <xf numFmtId="164" fontId="2" fillId="0" borderId="26" xfId="0" applyNumberFormat="1" applyFont="1" applyFill="1" applyBorder="1" applyAlignment="1">
      <alignment horizontal="center" vertical="center"/>
    </xf>
    <xf numFmtId="165" fontId="3" fillId="0" borderId="25" xfId="0" applyNumberFormat="1" applyFont="1" applyBorder="1" applyAlignment="1">
      <alignment horizontal="center" vertical="center"/>
    </xf>
    <xf numFmtId="0" fontId="6" fillId="0" borderId="6" xfId="0" applyFont="1" applyBorder="1" applyAlignment="1">
      <alignment horizontal="center" vertical="center" wrapText="1"/>
    </xf>
    <xf numFmtId="164" fontId="6" fillId="0" borderId="13"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2" fillId="2" borderId="2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0" xfId="0" applyFont="1" applyAlignment="1">
      <alignment horizontal="center" vertical="center"/>
    </xf>
    <xf numFmtId="0" fontId="2" fillId="2" borderId="1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horizontal="center" vertical="center"/>
    </xf>
    <xf numFmtId="0" fontId="24" fillId="0" borderId="0" xfId="0" applyFont="1" applyAlignment="1">
      <alignment horizontal="center" vertical="center" wrapText="1"/>
    </xf>
    <xf numFmtId="10" fontId="3" fillId="0" borderId="12" xfId="1" applyNumberFormat="1" applyFont="1" applyFill="1" applyBorder="1" applyAlignment="1">
      <alignment horizontal="center" vertical="center"/>
    </xf>
    <xf numFmtId="10" fontId="3" fillId="0" borderId="13" xfId="1" applyNumberFormat="1" applyFont="1" applyFill="1" applyBorder="1" applyAlignment="1">
      <alignment horizontal="center" vertical="center"/>
    </xf>
    <xf numFmtId="164" fontId="3" fillId="0" borderId="7" xfId="0" applyNumberFormat="1" applyFont="1" applyBorder="1" applyAlignment="1">
      <alignment horizontal="center" vertical="center"/>
    </xf>
    <xf numFmtId="0" fontId="24" fillId="0" borderId="0" xfId="0" applyFont="1" applyAlignment="1">
      <alignment horizontal="center" vertical="center"/>
    </xf>
    <xf numFmtId="0" fontId="3" fillId="38" borderId="4" xfId="0" applyFont="1" applyFill="1" applyBorder="1" applyAlignment="1">
      <alignment horizontal="center" vertical="center" wrapText="1"/>
    </xf>
    <xf numFmtId="10" fontId="3" fillId="38" borderId="5" xfId="1" applyNumberFormat="1" applyFont="1" applyFill="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10" fontId="30" fillId="0" borderId="5" xfId="1" applyNumberFormat="1" applyFont="1" applyBorder="1" applyAlignment="1">
      <alignment horizontal="center" vertical="center"/>
    </xf>
    <xf numFmtId="10" fontId="30" fillId="0" borderId="7" xfId="1" applyNumberFormat="1" applyFont="1" applyBorder="1" applyAlignment="1">
      <alignment horizontal="center" vertical="center"/>
    </xf>
    <xf numFmtId="10" fontId="3" fillId="0" borderId="12"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10" fontId="3" fillId="0" borderId="25" xfId="1" applyNumberFormat="1" applyFont="1" applyFill="1" applyBorder="1" applyAlignment="1" applyProtection="1">
      <alignment horizontal="center" vertical="center"/>
    </xf>
    <xf numFmtId="10" fontId="3" fillId="0" borderId="13" xfId="1" applyNumberFormat="1" applyFont="1" applyFill="1" applyBorder="1" applyAlignment="1" applyProtection="1">
      <alignment horizontal="center" vertical="center"/>
    </xf>
    <xf numFmtId="0" fontId="4" fillId="0" borderId="0" xfId="0" applyFont="1" applyFill="1" applyBorder="1" applyAlignment="1">
      <alignment vertical="center"/>
    </xf>
    <xf numFmtId="0" fontId="4" fillId="3" borderId="31" xfId="0" applyFont="1" applyFill="1" applyBorder="1" applyAlignment="1">
      <alignment horizontal="center" vertical="center"/>
    </xf>
    <xf numFmtId="167" fontId="4" fillId="3" borderId="31" xfId="3" applyFont="1" applyFill="1" applyBorder="1" applyAlignment="1" applyProtection="1">
      <alignment horizontal="center" vertical="center"/>
    </xf>
    <xf numFmtId="0" fontId="3" fillId="0" borderId="8" xfId="0" applyFont="1" applyFill="1" applyBorder="1" applyAlignment="1">
      <alignment horizontal="center" vertical="center"/>
    </xf>
    <xf numFmtId="3" fontId="3" fillId="0" borderId="14" xfId="3" applyNumberFormat="1" applyFont="1" applyFill="1" applyBorder="1" applyAlignment="1" applyProtection="1">
      <alignment horizontal="center" vertical="center"/>
    </xf>
    <xf numFmtId="167" fontId="3" fillId="0" borderId="14" xfId="3" applyFont="1" applyFill="1" applyBorder="1" applyAlignment="1" applyProtection="1">
      <alignment horizontal="center" vertical="center"/>
    </xf>
    <xf numFmtId="4" fontId="30" fillId="0" borderId="55" xfId="0" applyNumberFormat="1" applyFont="1" applyFill="1" applyBorder="1" applyAlignment="1">
      <alignment horizontal="center" vertical="center"/>
    </xf>
    <xf numFmtId="0" fontId="3" fillId="0" borderId="4" xfId="0" applyFont="1" applyFill="1" applyBorder="1" applyAlignment="1">
      <alignment horizontal="center" vertical="center"/>
    </xf>
    <xf numFmtId="3" fontId="3" fillId="0" borderId="1" xfId="3" applyNumberFormat="1" applyFont="1" applyFill="1" applyBorder="1" applyAlignment="1" applyProtection="1">
      <alignment horizontal="center" vertical="center"/>
    </xf>
    <xf numFmtId="167" fontId="3" fillId="0" borderId="1" xfId="3" applyFont="1" applyFill="1" applyBorder="1" applyAlignment="1" applyProtection="1">
      <alignment horizontal="center" vertical="center"/>
    </xf>
    <xf numFmtId="4" fontId="30" fillId="0" borderId="56" xfId="0" applyNumberFormat="1" applyFont="1" applyFill="1" applyBorder="1" applyAlignment="1">
      <alignment horizontal="center" vertical="center"/>
    </xf>
    <xf numFmtId="0" fontId="3" fillId="0" borderId="6" xfId="0" applyFont="1" applyFill="1" applyBorder="1" applyAlignment="1">
      <alignment horizontal="center" vertical="center"/>
    </xf>
    <xf numFmtId="3" fontId="3" fillId="0" borderId="13" xfId="3" applyNumberFormat="1" applyFont="1" applyFill="1" applyBorder="1" applyAlignment="1" applyProtection="1">
      <alignment horizontal="center" vertical="center"/>
    </xf>
    <xf numFmtId="167" fontId="3" fillId="0" borderId="13" xfId="3" applyFont="1" applyFill="1" applyBorder="1" applyAlignment="1" applyProtection="1">
      <alignment horizontal="center" vertical="center"/>
    </xf>
    <xf numFmtId="4" fontId="30" fillId="0" borderId="57" xfId="0" applyNumberFormat="1" applyFont="1" applyFill="1" applyBorder="1" applyAlignment="1">
      <alignment horizontal="center" vertical="center"/>
    </xf>
    <xf numFmtId="4" fontId="4" fillId="3" borderId="33" xfId="0" applyNumberFormat="1" applyFont="1" applyFill="1" applyBorder="1" applyAlignment="1">
      <alignment horizontal="center" vertical="center"/>
    </xf>
    <xf numFmtId="0" fontId="3" fillId="0" borderId="0" xfId="0" applyFont="1" applyBorder="1" applyAlignment="1">
      <alignment horizontal="center" vertical="center"/>
    </xf>
    <xf numFmtId="167" fontId="3" fillId="0" borderId="0" xfId="3" applyFont="1" applyFill="1" applyBorder="1" applyAlignment="1" applyProtection="1">
      <alignment horizontal="center" vertical="center"/>
    </xf>
    <xf numFmtId="167" fontId="3"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 fontId="3" fillId="0" borderId="12" xfId="3" applyNumberFormat="1" applyFont="1" applyFill="1" applyBorder="1" applyAlignment="1" applyProtection="1">
      <alignment horizontal="center" vertical="center"/>
    </xf>
    <xf numFmtId="4" fontId="4" fillId="0" borderId="3" xfId="3"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4" fontId="3" fillId="0" borderId="1" xfId="3" applyNumberFormat="1" applyFont="1" applyFill="1" applyBorder="1" applyAlignment="1" applyProtection="1">
      <alignment horizontal="center" vertical="center"/>
    </xf>
    <xf numFmtId="4" fontId="4" fillId="0" borderId="5" xfId="3" applyNumberFormat="1" applyFont="1" applyFill="1" applyBorder="1" applyAlignment="1" applyProtection="1">
      <alignment horizontal="center" vertical="center"/>
    </xf>
    <xf numFmtId="4" fontId="3" fillId="0" borderId="13" xfId="3" applyNumberFormat="1" applyFont="1" applyFill="1" applyBorder="1" applyAlignment="1" applyProtection="1">
      <alignment horizontal="center" vertical="center"/>
    </xf>
    <xf numFmtId="4" fontId="4" fillId="0" borderId="7" xfId="3" applyNumberFormat="1" applyFont="1" applyFill="1" applyBorder="1" applyAlignment="1" applyProtection="1">
      <alignment horizontal="center" vertical="center"/>
    </xf>
    <xf numFmtId="4" fontId="3" fillId="0" borderId="14" xfId="3" applyNumberFormat="1" applyFont="1" applyFill="1" applyBorder="1" applyAlignment="1" applyProtection="1">
      <alignment horizontal="center" vertical="center"/>
    </xf>
    <xf numFmtId="4" fontId="4" fillId="0" borderId="9" xfId="3" applyNumberFormat="1" applyFont="1" applyFill="1" applyBorder="1" applyAlignment="1" applyProtection="1">
      <alignment horizontal="center" vertical="center"/>
    </xf>
    <xf numFmtId="0" fontId="32" fillId="0" borderId="8" xfId="0" applyFont="1" applyBorder="1" applyAlignment="1">
      <alignment horizontal="center" vertical="center"/>
    </xf>
    <xf numFmtId="1" fontId="32" fillId="0" borderId="14" xfId="3" applyNumberFormat="1" applyFont="1" applyBorder="1" applyAlignment="1">
      <alignment horizontal="center" vertical="center"/>
    </xf>
    <xf numFmtId="2" fontId="32" fillId="0" borderId="14" xfId="3" applyNumberFormat="1" applyFont="1" applyBorder="1" applyAlignment="1">
      <alignment horizontal="center" vertical="center"/>
    </xf>
    <xf numFmtId="4" fontId="32" fillId="0" borderId="14" xfId="3" applyNumberFormat="1" applyFont="1" applyBorder="1" applyAlignment="1">
      <alignment horizontal="center" vertical="center"/>
    </xf>
    <xf numFmtId="4" fontId="3" fillId="0" borderId="9" xfId="0" applyNumberFormat="1" applyFont="1" applyBorder="1" applyAlignment="1">
      <alignment horizontal="center" vertical="center"/>
    </xf>
    <xf numFmtId="0" fontId="32" fillId="0" borderId="4" xfId="0" applyFont="1" applyBorder="1" applyAlignment="1">
      <alignment horizontal="center" vertical="center"/>
    </xf>
    <xf numFmtId="1" fontId="32" fillId="0" borderId="1" xfId="3" applyNumberFormat="1" applyFont="1" applyBorder="1" applyAlignment="1">
      <alignment horizontal="center" vertical="center"/>
    </xf>
    <xf numFmtId="2" fontId="32" fillId="0" borderId="1" xfId="3" applyNumberFormat="1" applyFont="1" applyBorder="1" applyAlignment="1">
      <alignment horizontal="center" vertical="center"/>
    </xf>
    <xf numFmtId="4" fontId="32" fillId="0" borderId="1" xfId="3" applyNumberFormat="1" applyFont="1" applyBorder="1" applyAlignment="1">
      <alignment horizontal="center" vertical="center"/>
    </xf>
    <xf numFmtId="4" fontId="3" fillId="0" borderId="5" xfId="0" applyNumberFormat="1" applyFont="1" applyBorder="1" applyAlignment="1">
      <alignment horizontal="center" vertical="center"/>
    </xf>
    <xf numFmtId="0" fontId="30" fillId="0" borderId="4" xfId="0" applyFont="1" applyFill="1" applyBorder="1" applyAlignment="1">
      <alignment horizontal="center" vertical="center"/>
    </xf>
    <xf numFmtId="2" fontId="3" fillId="0" borderId="1" xfId="0" applyNumberFormat="1" applyFont="1" applyBorder="1" applyAlignment="1">
      <alignment horizontal="center" vertical="center"/>
    </xf>
    <xf numFmtId="0" fontId="32" fillId="0" borderId="6" xfId="0" applyFont="1" applyBorder="1" applyAlignment="1">
      <alignment horizontal="center" vertical="center"/>
    </xf>
    <xf numFmtId="1" fontId="32" fillId="0" borderId="13" xfId="3" applyNumberFormat="1" applyFont="1" applyBorder="1" applyAlignment="1">
      <alignment horizontal="center" vertical="center"/>
    </xf>
    <xf numFmtId="2" fontId="32" fillId="0" borderId="13" xfId="3" applyNumberFormat="1" applyFont="1" applyBorder="1" applyAlignment="1">
      <alignment horizontal="center" vertical="center"/>
    </xf>
    <xf numFmtId="4" fontId="32" fillId="0" borderId="13" xfId="3" applyNumberFormat="1" applyFont="1" applyBorder="1" applyAlignment="1">
      <alignment horizontal="center" vertical="center"/>
    </xf>
    <xf numFmtId="4" fontId="3" fillId="0" borderId="7" xfId="0" applyNumberFormat="1" applyFont="1" applyBorder="1" applyAlignment="1">
      <alignment horizontal="center" vertical="center"/>
    </xf>
    <xf numFmtId="4" fontId="4" fillId="3" borderId="52" xfId="0" applyNumberFormat="1" applyFont="1" applyFill="1" applyBorder="1" applyAlignment="1">
      <alignment horizontal="center" vertical="center"/>
    </xf>
    <xf numFmtId="4" fontId="2" fillId="2" borderId="31"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167" fontId="4" fillId="3" borderId="1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4" fontId="3" fillId="0" borderId="25" xfId="3" applyNumberFormat="1" applyFont="1" applyFill="1" applyBorder="1" applyAlignment="1" applyProtection="1">
      <alignment horizontal="center" vertical="center"/>
    </xf>
    <xf numFmtId="4" fontId="4" fillId="0" borderId="26" xfId="0" applyNumberFormat="1" applyFont="1" applyFill="1" applyBorder="1" applyAlignment="1">
      <alignment horizontal="center" vertical="center"/>
    </xf>
    <xf numFmtId="4" fontId="4" fillId="0" borderId="3" xfId="0" applyNumberFormat="1" applyFont="1" applyBorder="1" applyAlignment="1">
      <alignment horizontal="center" vertical="center"/>
    </xf>
    <xf numFmtId="4" fontId="4" fillId="0" borderId="5"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4" borderId="19" xfId="0" applyFont="1" applyFill="1" applyBorder="1" applyAlignment="1">
      <alignment horizontal="center" vertical="center" wrapText="1"/>
    </xf>
    <xf numFmtId="4" fontId="30" fillId="0" borderId="3" xfId="0" applyNumberFormat="1" applyFont="1" applyFill="1" applyBorder="1" applyAlignment="1">
      <alignment horizontal="center" vertical="center"/>
    </xf>
    <xf numFmtId="4" fontId="30" fillId="0" borderId="5" xfId="0" applyNumberFormat="1" applyFont="1" applyFill="1" applyBorder="1" applyAlignment="1">
      <alignment horizontal="center" vertical="center"/>
    </xf>
    <xf numFmtId="4" fontId="30" fillId="0" borderId="26" xfId="0" applyNumberFormat="1" applyFont="1" applyFill="1" applyBorder="1" applyAlignment="1">
      <alignment horizontal="center" vertical="center"/>
    </xf>
    <xf numFmtId="4" fontId="30" fillId="0" borderId="3" xfId="0" applyNumberFormat="1" applyFont="1" applyBorder="1" applyAlignment="1">
      <alignment horizontal="center" vertical="center"/>
    </xf>
    <xf numFmtId="4" fontId="30" fillId="0" borderId="5" xfId="0" applyNumberFormat="1" applyFont="1" applyBorder="1" applyAlignment="1">
      <alignment horizontal="center" vertical="center"/>
    </xf>
    <xf numFmtId="4" fontId="30" fillId="0" borderId="7" xfId="0" applyNumberFormat="1" applyFont="1" applyBorder="1" applyAlignment="1">
      <alignment horizontal="center" vertical="center"/>
    </xf>
    <xf numFmtId="0" fontId="2" fillId="0" borderId="0" xfId="0" applyFont="1" applyAlignment="1">
      <alignment vertical="center"/>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vertical="center" wrapText="1"/>
    </xf>
    <xf numFmtId="0" fontId="3" fillId="0" borderId="52" xfId="0" applyFont="1" applyBorder="1" applyAlignment="1">
      <alignment horizontal="center" vertical="center" wrapText="1"/>
    </xf>
    <xf numFmtId="10" fontId="3" fillId="0" borderId="52" xfId="0" applyNumberFormat="1" applyFont="1" applyBorder="1" applyAlignment="1">
      <alignment horizontal="center" vertical="center" wrapText="1"/>
    </xf>
    <xf numFmtId="10" fontId="3" fillId="36" borderId="5" xfId="1" applyNumberFormat="1" applyFont="1" applyFill="1" applyBorder="1" applyAlignment="1">
      <alignment horizontal="center" vertical="center"/>
    </xf>
    <xf numFmtId="0" fontId="3" fillId="36" borderId="52" xfId="0" applyFont="1" applyFill="1" applyBorder="1" applyAlignment="1">
      <alignment horizontal="center" vertical="center" wrapText="1"/>
    </xf>
    <xf numFmtId="0" fontId="3" fillId="0" borderId="52" xfId="0" applyFont="1" applyBorder="1" applyAlignment="1">
      <alignment horizontal="justify" vertical="center" wrapText="1"/>
    </xf>
    <xf numFmtId="0" fontId="2" fillId="0" borderId="29" xfId="0" applyFont="1" applyBorder="1" applyAlignment="1">
      <alignment vertical="center" wrapText="1"/>
    </xf>
    <xf numFmtId="0" fontId="3" fillId="0" borderId="0" xfId="0" applyFont="1"/>
    <xf numFmtId="0" fontId="2" fillId="0" borderId="33" xfId="0" applyFont="1" applyBorder="1" applyAlignment="1">
      <alignment horizontal="center" vertical="center" wrapText="1"/>
    </xf>
    <xf numFmtId="4" fontId="32" fillId="37" borderId="14" xfId="3" applyNumberFormat="1" applyFont="1" applyFill="1" applyBorder="1" applyAlignment="1">
      <alignment horizontal="center" vertical="center"/>
    </xf>
    <xf numFmtId="4" fontId="32" fillId="37" borderId="1" xfId="3" applyNumberFormat="1" applyFont="1" applyFill="1" applyBorder="1" applyAlignment="1">
      <alignment horizontal="center" vertical="center"/>
    </xf>
    <xf numFmtId="4" fontId="32" fillId="37" borderId="13" xfId="3" applyNumberFormat="1" applyFont="1" applyFill="1" applyBorder="1" applyAlignment="1">
      <alignment horizontal="center" vertical="center"/>
    </xf>
    <xf numFmtId="0" fontId="2" fillId="41" borderId="16" xfId="0" applyFont="1" applyFill="1" applyBorder="1" applyAlignment="1">
      <alignment horizontal="center" vertical="center"/>
    </xf>
    <xf numFmtId="10" fontId="2" fillId="41" borderId="17" xfId="1" applyNumberFormat="1" applyFont="1" applyFill="1" applyBorder="1" applyAlignment="1">
      <alignment horizontal="center" vertical="center"/>
    </xf>
    <xf numFmtId="10" fontId="3" fillId="36" borderId="12" xfId="0" applyNumberFormat="1" applyFont="1" applyFill="1" applyBorder="1" applyAlignment="1">
      <alignment horizontal="center" vertical="center"/>
    </xf>
    <xf numFmtId="10" fontId="3" fillId="36" borderId="1" xfId="0" applyNumberFormat="1" applyFont="1" applyFill="1" applyBorder="1" applyAlignment="1">
      <alignment horizontal="center" vertical="center"/>
    </xf>
    <xf numFmtId="10" fontId="3" fillId="36" borderId="25" xfId="0" applyNumberFormat="1" applyFont="1" applyFill="1" applyBorder="1" applyAlignment="1">
      <alignment horizontal="center" vertical="center"/>
    </xf>
    <xf numFmtId="10" fontId="3" fillId="36" borderId="13" xfId="0" applyNumberFormat="1" applyFont="1" applyFill="1" applyBorder="1" applyAlignment="1">
      <alignment horizontal="center" vertical="center"/>
    </xf>
    <xf numFmtId="0" fontId="2" fillId="0" borderId="0" xfId="0" applyFont="1" applyAlignment="1">
      <alignment horizontal="center" vertical="center"/>
    </xf>
    <xf numFmtId="0" fontId="24" fillId="0" borderId="0" xfId="0" applyFont="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0" borderId="0" xfId="0" applyFont="1" applyAlignment="1">
      <alignment horizontal="center" vertical="center"/>
    </xf>
    <xf numFmtId="0" fontId="2" fillId="2" borderId="11" xfId="0" applyFont="1" applyFill="1" applyBorder="1" applyAlignment="1">
      <alignment horizontal="center" vertical="center"/>
    </xf>
    <xf numFmtId="0" fontId="2" fillId="2" borderId="31" xfId="0" applyFont="1" applyFill="1" applyBorder="1" applyAlignment="1">
      <alignment horizontal="center" vertical="center"/>
    </xf>
    <xf numFmtId="4" fontId="2" fillId="0" borderId="5" xfId="0" applyNumberFormat="1" applyFont="1" applyBorder="1" applyAlignment="1">
      <alignment horizontal="center" vertical="center"/>
    </xf>
    <xf numFmtId="0" fontId="31" fillId="3" borderId="10"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5" xfId="0" applyFont="1" applyFill="1" applyBorder="1" applyAlignment="1">
      <alignment horizontal="center" vertical="center" wrapText="1"/>
    </xf>
    <xf numFmtId="0" fontId="2" fillId="0" borderId="0" xfId="0" applyFont="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4" fillId="0" borderId="0" xfId="0" applyFont="1" applyAlignment="1">
      <alignment horizontal="left" vertical="center" wrapText="1"/>
    </xf>
    <xf numFmtId="0" fontId="2" fillId="42" borderId="0" xfId="0" applyFont="1" applyFill="1" applyAlignment="1">
      <alignment horizontal="center" vertical="center"/>
    </xf>
    <xf numFmtId="0" fontId="29" fillId="0" borderId="0" xfId="0" applyFont="1" applyAlignment="1">
      <alignment horizontal="center" vertical="center" wrapText="1"/>
    </xf>
    <xf numFmtId="0" fontId="3" fillId="0" borderId="0" xfId="0" applyFont="1" applyAlignment="1">
      <alignment horizontal="center" vertical="center" wrapText="1"/>
    </xf>
    <xf numFmtId="0" fontId="2" fillId="2" borderId="5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4" fillId="39" borderId="0" xfId="0" applyFont="1" applyFill="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3" fillId="42" borderId="0" xfId="0" applyFont="1" applyFill="1" applyAlignment="1">
      <alignment horizontal="center"/>
    </xf>
    <xf numFmtId="0" fontId="24" fillId="0" borderId="0" xfId="0" applyFont="1" applyAlignment="1">
      <alignment horizontal="center" vertical="center"/>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31" fillId="3" borderId="39" xfId="0" applyFont="1" applyFill="1" applyBorder="1" applyAlignment="1">
      <alignment horizontal="center" vertical="center"/>
    </xf>
    <xf numFmtId="0" fontId="31" fillId="3" borderId="37" xfId="0" applyFont="1" applyFill="1" applyBorder="1" applyAlignment="1">
      <alignment horizontal="center" vertical="center"/>
    </xf>
    <xf numFmtId="0" fontId="31" fillId="3" borderId="4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5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24" fillId="0" borderId="0" xfId="0" applyFont="1" applyAlignment="1">
      <alignment horizontal="center"/>
    </xf>
    <xf numFmtId="0" fontId="2" fillId="40" borderId="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40" borderId="0"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cellXfs>
  <cellStyles count="53">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Neutro" xfId="13" builtinId="28" customBuiltin="1"/>
    <cellStyle name="Normal" xfId="0" builtinId="0"/>
    <cellStyle name="Normal 2" xfId="48" xr:uid="{00000000-0005-0000-0000-000020000000}"/>
    <cellStyle name="Nota" xfId="20" builtinId="10" customBuiltin="1"/>
    <cellStyle name="Porcentagem" xfId="1" builtinId="5"/>
    <cellStyle name="Ruim" xfId="12" builtinId="27" customBuiltin="1"/>
    <cellStyle name="Saída" xfId="15" builtinId="21"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ellStyle name="Vírgula 2" xfId="3" xr:uid="{00000000-0005-0000-0000-00002D000000}"/>
    <cellStyle name="Vírgula 3" xfId="5" xr:uid="{00000000-0005-0000-0000-00002E000000}"/>
    <cellStyle name="Vírgula 3 2" xfId="51" xr:uid="{00000000-0005-0000-0000-00002F000000}"/>
    <cellStyle name="Vírgula 4" xfId="4" xr:uid="{00000000-0005-0000-0000-000030000000}"/>
    <cellStyle name="Vírgula 4 2" xfId="50" xr:uid="{00000000-0005-0000-0000-000031000000}"/>
    <cellStyle name="Vírgula 5" xfId="47" xr:uid="{00000000-0005-0000-0000-000032000000}"/>
    <cellStyle name="Vírgula 5 2" xfId="52" xr:uid="{00000000-0005-0000-0000-000033000000}"/>
    <cellStyle name="Vírgula 6" xfId="49"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0"/>
  <sheetViews>
    <sheetView showGridLines="0" tabSelected="1" topLeftCell="A73" zoomScale="115" zoomScaleNormal="115" workbookViewId="0">
      <selection activeCell="C210" sqref="C210"/>
    </sheetView>
  </sheetViews>
  <sheetFormatPr defaultRowHeight="24" customHeight="1" x14ac:dyDescent="0.25"/>
  <cols>
    <col min="1" max="1" width="32.140625" style="40" customWidth="1"/>
    <col min="2" max="2" width="19.28515625" style="40" bestFit="1" customWidth="1"/>
    <col min="3" max="4" width="22.28515625" style="40" bestFit="1" customWidth="1"/>
    <col min="5" max="5" width="18.5703125" style="40" bestFit="1" customWidth="1"/>
    <col min="6" max="6" width="17.7109375" style="40" customWidth="1"/>
    <col min="7" max="7" width="15.85546875" style="40" customWidth="1"/>
    <col min="8" max="16384" width="9.140625" style="40"/>
  </cols>
  <sheetData>
    <row r="1" spans="1:8" ht="24" customHeight="1" x14ac:dyDescent="0.35">
      <c r="A1" s="316" t="s">
        <v>264</v>
      </c>
      <c r="B1" s="316"/>
      <c r="C1" s="316"/>
      <c r="D1" s="316"/>
      <c r="E1" s="316"/>
      <c r="F1" s="316"/>
      <c r="G1" s="316"/>
      <c r="H1" s="316"/>
    </row>
    <row r="2" spans="1:8" ht="24" customHeight="1" x14ac:dyDescent="0.35">
      <c r="A2" s="316" t="s">
        <v>265</v>
      </c>
      <c r="B2" s="316"/>
      <c r="C2" s="316"/>
      <c r="D2" s="316"/>
      <c r="E2" s="316"/>
      <c r="F2" s="316"/>
      <c r="G2" s="316"/>
      <c r="H2" s="316"/>
    </row>
    <row r="3" spans="1:8" ht="177" customHeight="1" x14ac:dyDescent="0.25">
      <c r="A3" s="291" t="s">
        <v>285</v>
      </c>
      <c r="B3" s="291"/>
      <c r="C3" s="291"/>
      <c r="D3" s="291"/>
      <c r="E3" s="291"/>
      <c r="F3" s="291"/>
      <c r="G3" s="291"/>
      <c r="H3" s="291"/>
    </row>
    <row r="4" spans="1:8" ht="24" customHeight="1" x14ac:dyDescent="0.25">
      <c r="A4" s="273"/>
      <c r="B4" s="273"/>
      <c r="C4" s="273"/>
      <c r="D4" s="273"/>
      <c r="E4" s="273"/>
      <c r="F4" s="273"/>
      <c r="G4" s="272"/>
      <c r="H4" s="272"/>
    </row>
    <row r="5" spans="1:8" ht="24" customHeight="1" x14ac:dyDescent="0.25">
      <c r="A5" s="292" t="s">
        <v>5</v>
      </c>
      <c r="B5" s="292"/>
      <c r="C5" s="292"/>
      <c r="D5" s="292"/>
      <c r="E5" s="292"/>
      <c r="F5" s="292"/>
      <c r="G5" s="292"/>
      <c r="H5" s="292"/>
    </row>
    <row r="6" spans="1:8" ht="40.5" customHeight="1" x14ac:dyDescent="0.25">
      <c r="A6" s="291" t="s">
        <v>271</v>
      </c>
      <c r="B6" s="291"/>
      <c r="C6" s="291"/>
      <c r="D6" s="291"/>
      <c r="E6" s="291"/>
      <c r="F6" s="291"/>
      <c r="G6" s="291"/>
      <c r="H6" s="291"/>
    </row>
    <row r="7" spans="1:8" ht="24" customHeight="1" x14ac:dyDescent="0.25">
      <c r="A7" s="167"/>
      <c r="B7" s="167"/>
      <c r="C7" s="167"/>
      <c r="D7" s="167"/>
      <c r="E7" s="167"/>
      <c r="F7" s="167"/>
      <c r="G7" s="162"/>
      <c r="H7" s="162"/>
    </row>
    <row r="8" spans="1:8" ht="24" customHeight="1" x14ac:dyDescent="0.25">
      <c r="A8" s="295" t="s">
        <v>0</v>
      </c>
      <c r="B8" s="296"/>
      <c r="C8" s="296"/>
      <c r="D8" s="296"/>
      <c r="E8" s="296"/>
      <c r="F8" s="296"/>
      <c r="G8" s="296"/>
      <c r="H8" s="296"/>
    </row>
    <row r="9" spans="1:8" ht="33.75" customHeight="1" x14ac:dyDescent="0.25">
      <c r="A9" s="291" t="s">
        <v>286</v>
      </c>
      <c r="B9" s="291"/>
      <c r="C9" s="291"/>
      <c r="D9" s="291"/>
      <c r="E9" s="291"/>
      <c r="F9" s="291"/>
      <c r="G9" s="291"/>
      <c r="H9" s="291"/>
    </row>
    <row r="10" spans="1:8" ht="24" customHeight="1" thickBot="1" x14ac:dyDescent="0.3"/>
    <row r="11" spans="1:8" ht="24" customHeight="1" thickBot="1" x14ac:dyDescent="0.3">
      <c r="A11" s="288" t="s">
        <v>0</v>
      </c>
      <c r="B11" s="290"/>
    </row>
    <row r="12" spans="1:8" ht="24" customHeight="1" x14ac:dyDescent="0.25">
      <c r="A12" s="1" t="s">
        <v>145</v>
      </c>
      <c r="B12" s="20"/>
    </row>
    <row r="13" spans="1:8" ht="24" customHeight="1" thickBot="1" x14ac:dyDescent="0.3">
      <c r="A13" s="2" t="s">
        <v>149</v>
      </c>
      <c r="B13" s="19"/>
    </row>
    <row r="15" spans="1:8" ht="24" customHeight="1" x14ac:dyDescent="0.25">
      <c r="A15" s="295" t="s">
        <v>146</v>
      </c>
      <c r="B15" s="296"/>
      <c r="C15" s="296"/>
      <c r="D15" s="296"/>
      <c r="E15" s="296"/>
      <c r="F15" s="296"/>
      <c r="G15" s="296"/>
      <c r="H15" s="296"/>
    </row>
    <row r="16" spans="1:8" ht="85.5" customHeight="1" x14ac:dyDescent="0.25">
      <c r="A16" s="291" t="s">
        <v>287</v>
      </c>
      <c r="B16" s="291"/>
      <c r="C16" s="291"/>
      <c r="D16" s="291"/>
      <c r="E16" s="291"/>
      <c r="F16" s="291"/>
      <c r="G16" s="291"/>
      <c r="H16" s="291"/>
    </row>
    <row r="17" spans="1:8" ht="24" customHeight="1" thickBot="1" x14ac:dyDescent="0.3">
      <c r="A17" s="167"/>
      <c r="B17" s="167"/>
      <c r="C17" s="167"/>
      <c r="D17" s="167"/>
      <c r="E17" s="167"/>
      <c r="F17" s="167"/>
    </row>
    <row r="18" spans="1:8" ht="24" customHeight="1" thickBot="1" x14ac:dyDescent="0.3">
      <c r="A18" s="285" t="s">
        <v>146</v>
      </c>
      <c r="B18" s="286"/>
      <c r="C18" s="286"/>
      <c r="D18" s="287"/>
    </row>
    <row r="19" spans="1:8" ht="24" customHeight="1" thickBot="1" x14ac:dyDescent="0.3">
      <c r="A19" s="159" t="s">
        <v>3</v>
      </c>
      <c r="B19" s="160" t="s">
        <v>1</v>
      </c>
      <c r="C19" s="160" t="s">
        <v>2</v>
      </c>
      <c r="D19" s="161" t="s">
        <v>147</v>
      </c>
    </row>
    <row r="20" spans="1:8" ht="24" customHeight="1" x14ac:dyDescent="0.25">
      <c r="A20" s="112" t="s">
        <v>145</v>
      </c>
      <c r="B20" s="120">
        <f>B12</f>
        <v>0</v>
      </c>
      <c r="C20" s="168"/>
      <c r="D20" s="93">
        <f>B20*C20</f>
        <v>0</v>
      </c>
      <c r="E20" s="162"/>
      <c r="G20" s="162"/>
      <c r="H20" s="162"/>
    </row>
    <row r="21" spans="1:8" ht="24" customHeight="1" thickBot="1" x14ac:dyDescent="0.3">
      <c r="A21" s="111" t="s">
        <v>149</v>
      </c>
      <c r="B21" s="122">
        <f>B13</f>
        <v>0</v>
      </c>
      <c r="C21" s="169"/>
      <c r="D21" s="170">
        <f>B21*C21</f>
        <v>0</v>
      </c>
      <c r="E21" s="162"/>
      <c r="G21" s="162"/>
      <c r="H21" s="162"/>
    </row>
    <row r="23" spans="1:8" ht="24" customHeight="1" x14ac:dyDescent="0.25">
      <c r="A23" s="295" t="s">
        <v>148</v>
      </c>
      <c r="B23" s="296"/>
      <c r="C23" s="296"/>
      <c r="D23" s="296"/>
      <c r="E23" s="296"/>
      <c r="F23" s="296"/>
      <c r="G23" s="296"/>
      <c r="H23" s="296"/>
    </row>
    <row r="24" spans="1:8" ht="72" customHeight="1" x14ac:dyDescent="0.25">
      <c r="A24" s="291" t="s">
        <v>272</v>
      </c>
      <c r="B24" s="291"/>
      <c r="C24" s="291"/>
      <c r="D24" s="291"/>
      <c r="E24" s="291"/>
      <c r="F24" s="291"/>
      <c r="G24" s="291"/>
      <c r="H24" s="291"/>
    </row>
    <row r="25" spans="1:8" ht="24" customHeight="1" thickBot="1" x14ac:dyDescent="0.3">
      <c r="A25" s="162"/>
      <c r="B25" s="162"/>
      <c r="C25" s="162"/>
      <c r="D25" s="162"/>
      <c r="F25" s="162"/>
    </row>
    <row r="26" spans="1:8" ht="24" customHeight="1" thickBot="1" x14ac:dyDescent="0.3">
      <c r="A26" s="288" t="s">
        <v>150</v>
      </c>
      <c r="B26" s="289"/>
      <c r="C26" s="289"/>
      <c r="D26" s="290"/>
    </row>
    <row r="27" spans="1:8" ht="24" customHeight="1" thickBot="1" x14ac:dyDescent="0.3">
      <c r="A27" s="50" t="s">
        <v>3</v>
      </c>
      <c r="B27" s="51" t="s">
        <v>1</v>
      </c>
      <c r="C27" s="51" t="s">
        <v>2</v>
      </c>
      <c r="D27" s="52" t="s">
        <v>4</v>
      </c>
    </row>
    <row r="28" spans="1:8" ht="24" customHeight="1" x14ac:dyDescent="0.25">
      <c r="A28" s="112" t="s">
        <v>155</v>
      </c>
      <c r="B28" s="120"/>
      <c r="C28" s="117"/>
      <c r="D28" s="128">
        <f t="shared" ref="D28:D33" si="0">B28*C28</f>
        <v>0</v>
      </c>
    </row>
    <row r="29" spans="1:8" ht="24" customHeight="1" x14ac:dyDescent="0.25">
      <c r="A29" s="114" t="s">
        <v>158</v>
      </c>
      <c r="B29" s="121"/>
      <c r="C29" s="118">
        <f>C28</f>
        <v>0</v>
      </c>
      <c r="D29" s="129">
        <f t="shared" si="0"/>
        <v>0</v>
      </c>
    </row>
    <row r="30" spans="1:8" ht="24" customHeight="1" thickBot="1" x14ac:dyDescent="0.3">
      <c r="A30" s="123" t="s">
        <v>159</v>
      </c>
      <c r="B30" s="124"/>
      <c r="C30" s="125">
        <f>C29</f>
        <v>0</v>
      </c>
      <c r="D30" s="130">
        <f t="shared" si="0"/>
        <v>0</v>
      </c>
    </row>
    <row r="31" spans="1:8" ht="24" customHeight="1" x14ac:dyDescent="0.25">
      <c r="A31" s="112" t="s">
        <v>156</v>
      </c>
      <c r="B31" s="120"/>
      <c r="C31" s="117">
        <f>C30</f>
        <v>0</v>
      </c>
      <c r="D31" s="128">
        <f t="shared" si="0"/>
        <v>0</v>
      </c>
    </row>
    <row r="32" spans="1:8" ht="24" customHeight="1" x14ac:dyDescent="0.25">
      <c r="A32" s="114" t="s">
        <v>157</v>
      </c>
      <c r="B32" s="121"/>
      <c r="C32" s="118">
        <f>C31</f>
        <v>0</v>
      </c>
      <c r="D32" s="129">
        <f t="shared" si="0"/>
        <v>0</v>
      </c>
    </row>
    <row r="33" spans="1:8" ht="24" customHeight="1" thickBot="1" x14ac:dyDescent="0.3">
      <c r="A33" s="111" t="s">
        <v>161</v>
      </c>
      <c r="B33" s="122"/>
      <c r="C33" s="119">
        <f>C32</f>
        <v>0</v>
      </c>
      <c r="D33" s="131">
        <f t="shared" si="0"/>
        <v>0</v>
      </c>
      <c r="G33" s="162"/>
      <c r="H33" s="162"/>
    </row>
    <row r="36" spans="1:8" ht="24" customHeight="1" x14ac:dyDescent="0.25">
      <c r="A36" s="295" t="s">
        <v>6</v>
      </c>
      <c r="B36" s="296"/>
      <c r="C36" s="296"/>
      <c r="D36" s="296"/>
      <c r="E36" s="296"/>
      <c r="F36" s="296"/>
      <c r="G36" s="296"/>
      <c r="H36" s="296"/>
    </row>
    <row r="37" spans="1:8" ht="69.75" customHeight="1" x14ac:dyDescent="0.25">
      <c r="A37" s="291" t="s">
        <v>288</v>
      </c>
      <c r="B37" s="291"/>
      <c r="C37" s="291"/>
      <c r="D37" s="291"/>
      <c r="E37" s="291"/>
      <c r="F37" s="291"/>
      <c r="G37" s="291"/>
      <c r="H37" s="291"/>
    </row>
    <row r="38" spans="1:8" ht="24" customHeight="1" thickBot="1" x14ac:dyDescent="0.3"/>
    <row r="39" spans="1:8" ht="24" customHeight="1" thickBot="1" x14ac:dyDescent="0.3">
      <c r="A39" s="285" t="s">
        <v>6</v>
      </c>
      <c r="B39" s="286"/>
      <c r="C39" s="286"/>
      <c r="D39" s="286"/>
      <c r="E39" s="287"/>
    </row>
    <row r="40" spans="1:8" ht="24" customHeight="1" thickBot="1" x14ac:dyDescent="0.3">
      <c r="A40" s="50" t="s">
        <v>3</v>
      </c>
      <c r="B40" s="51" t="s">
        <v>8</v>
      </c>
      <c r="C40" s="51" t="s">
        <v>9</v>
      </c>
      <c r="D40" s="51" t="s">
        <v>2</v>
      </c>
      <c r="E40" s="52" t="s">
        <v>4</v>
      </c>
    </row>
    <row r="41" spans="1:8" ht="24" customHeight="1" x14ac:dyDescent="0.25">
      <c r="A41" s="112" t="s">
        <v>158</v>
      </c>
      <c r="B41" s="120">
        <f>B12+D29</f>
        <v>0</v>
      </c>
      <c r="C41" s="126">
        <f>7/12</f>
        <v>0.58333333333333337</v>
      </c>
      <c r="D41" s="117"/>
      <c r="E41" s="128">
        <f>B41*C41*D41</f>
        <v>0</v>
      </c>
    </row>
    <row r="42" spans="1:8" ht="24" customHeight="1" thickBot="1" x14ac:dyDescent="0.3">
      <c r="A42" s="111" t="s">
        <v>157</v>
      </c>
      <c r="B42" s="122">
        <f>B13+D32</f>
        <v>0</v>
      </c>
      <c r="C42" s="127">
        <f>7/12</f>
        <v>0.58333333333333337</v>
      </c>
      <c r="D42" s="119">
        <f>D41</f>
        <v>0</v>
      </c>
      <c r="E42" s="131">
        <f>B42*C42*D42</f>
        <v>0</v>
      </c>
    </row>
    <row r="43" spans="1:8" ht="24" customHeight="1" thickBot="1" x14ac:dyDescent="0.3">
      <c r="A43" s="285" t="s">
        <v>10</v>
      </c>
      <c r="B43" s="286"/>
      <c r="C43" s="286"/>
      <c r="D43" s="286"/>
      <c r="E43" s="287"/>
    </row>
    <row r="44" spans="1:8" ht="24" customHeight="1" thickBot="1" x14ac:dyDescent="0.3">
      <c r="A44" s="50" t="s">
        <v>3</v>
      </c>
      <c r="B44" s="51" t="s">
        <v>8</v>
      </c>
      <c r="C44" s="51" t="s">
        <v>9</v>
      </c>
      <c r="D44" s="51" t="s">
        <v>2</v>
      </c>
      <c r="E44" s="52" t="s">
        <v>4</v>
      </c>
    </row>
    <row r="45" spans="1:8" ht="24" customHeight="1" x14ac:dyDescent="0.25">
      <c r="A45" s="112" t="s">
        <v>158</v>
      </c>
      <c r="B45" s="120">
        <f>B12+D29</f>
        <v>0</v>
      </c>
      <c r="C45" s="126">
        <f>1/12</f>
        <v>8.3333333333333329E-2</v>
      </c>
      <c r="D45" s="117">
        <f>1+D41</f>
        <v>1</v>
      </c>
      <c r="E45" s="128">
        <f>B45*C45*D45</f>
        <v>0</v>
      </c>
    </row>
    <row r="46" spans="1:8" ht="24" customHeight="1" thickBot="1" x14ac:dyDescent="0.3">
      <c r="A46" s="111" t="s">
        <v>157</v>
      </c>
      <c r="B46" s="122">
        <f>B13+D32</f>
        <v>0</v>
      </c>
      <c r="C46" s="127">
        <f>1/12</f>
        <v>8.3333333333333329E-2</v>
      </c>
      <c r="D46" s="119">
        <f>1+D42</f>
        <v>1</v>
      </c>
      <c r="E46" s="131">
        <f>B46*C46*D46</f>
        <v>0</v>
      </c>
    </row>
    <row r="47" spans="1:8" ht="33.75" customHeight="1" thickBot="1" x14ac:dyDescent="0.3"/>
    <row r="48" spans="1:8" ht="24" customHeight="1" thickBot="1" x14ac:dyDescent="0.3">
      <c r="A48" s="288" t="s">
        <v>7</v>
      </c>
      <c r="B48" s="289"/>
      <c r="C48" s="289"/>
      <c r="D48" s="290"/>
    </row>
    <row r="49" spans="1:8" ht="30.75" customHeight="1" thickBot="1" x14ac:dyDescent="0.3">
      <c r="A49" s="50" t="s">
        <v>3</v>
      </c>
      <c r="B49" s="51" t="s">
        <v>11</v>
      </c>
      <c r="C49" s="22" t="s">
        <v>12</v>
      </c>
      <c r="D49" s="52" t="s">
        <v>4</v>
      </c>
    </row>
    <row r="50" spans="1:8" ht="24" customHeight="1" x14ac:dyDescent="0.25">
      <c r="A50" s="112" t="s">
        <v>158</v>
      </c>
      <c r="B50" s="120">
        <f>E41</f>
        <v>0</v>
      </c>
      <c r="C50" s="120">
        <f>E45</f>
        <v>0</v>
      </c>
      <c r="D50" s="128">
        <f>SUM(B50:C50)</f>
        <v>0</v>
      </c>
    </row>
    <row r="51" spans="1:8" ht="24" customHeight="1" thickBot="1" x14ac:dyDescent="0.3">
      <c r="A51" s="111" t="s">
        <v>157</v>
      </c>
      <c r="B51" s="122">
        <f>E42</f>
        <v>0</v>
      </c>
      <c r="C51" s="122">
        <f>E46</f>
        <v>0</v>
      </c>
      <c r="D51" s="131">
        <f>SUM(B51:C51)</f>
        <v>0</v>
      </c>
      <c r="G51" s="162"/>
      <c r="H51" s="162"/>
    </row>
    <row r="53" spans="1:8" ht="24" customHeight="1" x14ac:dyDescent="0.25">
      <c r="A53" s="284" t="s">
        <v>13</v>
      </c>
      <c r="B53" s="284"/>
      <c r="C53" s="284"/>
      <c r="D53" s="284"/>
      <c r="E53" s="162"/>
      <c r="F53" s="162"/>
    </row>
    <row r="54" spans="1:8" ht="48" customHeight="1" x14ac:dyDescent="0.25">
      <c r="A54" s="291" t="s">
        <v>273</v>
      </c>
      <c r="B54" s="291"/>
      <c r="C54" s="291"/>
      <c r="D54" s="291"/>
      <c r="E54" s="291"/>
      <c r="F54" s="291"/>
    </row>
    <row r="55" spans="1:8" ht="24" customHeight="1" thickBot="1" x14ac:dyDescent="0.3"/>
    <row r="56" spans="1:8" ht="24" customHeight="1" thickBot="1" x14ac:dyDescent="0.3">
      <c r="A56" s="288" t="s">
        <v>13</v>
      </c>
      <c r="B56" s="289"/>
      <c r="C56" s="289"/>
      <c r="D56" s="290"/>
    </row>
    <row r="57" spans="1:8" ht="24" customHeight="1" thickBot="1" x14ac:dyDescent="0.3">
      <c r="A57" s="50" t="s">
        <v>3</v>
      </c>
      <c r="B57" s="51" t="s">
        <v>1</v>
      </c>
      <c r="C57" s="51" t="s">
        <v>2</v>
      </c>
      <c r="D57" s="52" t="s">
        <v>4</v>
      </c>
    </row>
    <row r="58" spans="1:8" ht="24" customHeight="1" x14ac:dyDescent="0.25">
      <c r="A58" s="4" t="s">
        <v>155</v>
      </c>
      <c r="B58" s="5"/>
      <c r="C58" s="5"/>
      <c r="D58" s="6"/>
    </row>
    <row r="59" spans="1:8" ht="24" customHeight="1" x14ac:dyDescent="0.25">
      <c r="A59" s="7" t="s">
        <v>158</v>
      </c>
      <c r="B59" s="8"/>
      <c r="C59" s="8"/>
      <c r="D59" s="9"/>
    </row>
    <row r="60" spans="1:8" ht="24" customHeight="1" thickBot="1" x14ac:dyDescent="0.3">
      <c r="A60" s="2" t="s">
        <v>160</v>
      </c>
      <c r="B60" s="10"/>
      <c r="C60" s="10"/>
      <c r="D60" s="3"/>
    </row>
    <row r="61" spans="1:8" ht="24" customHeight="1" x14ac:dyDescent="0.25">
      <c r="A61" s="4" t="s">
        <v>156</v>
      </c>
      <c r="B61" s="5"/>
      <c r="C61" s="5"/>
      <c r="D61" s="6"/>
    </row>
    <row r="62" spans="1:8" ht="24" customHeight="1" x14ac:dyDescent="0.25">
      <c r="A62" s="7" t="s">
        <v>157</v>
      </c>
      <c r="B62" s="8"/>
      <c r="C62" s="8"/>
      <c r="D62" s="9"/>
    </row>
    <row r="63" spans="1:8" ht="24" customHeight="1" thickBot="1" x14ac:dyDescent="0.3">
      <c r="A63" s="2" t="s">
        <v>161</v>
      </c>
      <c r="B63" s="10"/>
      <c r="C63" s="10"/>
      <c r="D63" s="3"/>
      <c r="H63" s="162"/>
    </row>
    <row r="65" spans="1:8" ht="24" customHeight="1" x14ac:dyDescent="0.25">
      <c r="A65" s="292" t="s">
        <v>5</v>
      </c>
      <c r="B65" s="292"/>
      <c r="C65" s="292"/>
      <c r="D65" s="292"/>
      <c r="E65" s="292"/>
      <c r="F65" s="292"/>
      <c r="G65" s="292"/>
      <c r="H65" s="292"/>
    </row>
    <row r="66" spans="1:8" ht="42" customHeight="1" x14ac:dyDescent="0.25">
      <c r="A66" s="293" t="s">
        <v>153</v>
      </c>
      <c r="B66" s="293"/>
      <c r="C66" s="293"/>
      <c r="D66" s="293"/>
      <c r="E66" s="293"/>
      <c r="F66" s="293"/>
      <c r="G66" s="293"/>
      <c r="H66" s="293"/>
    </row>
    <row r="67" spans="1:8" ht="30.75" customHeight="1" thickBot="1" x14ac:dyDescent="0.3"/>
    <row r="68" spans="1:8" ht="24" customHeight="1" thickBot="1" x14ac:dyDescent="0.3">
      <c r="A68" s="285" t="s">
        <v>5</v>
      </c>
      <c r="B68" s="286"/>
      <c r="C68" s="286"/>
      <c r="D68" s="286"/>
      <c r="E68" s="286"/>
      <c r="F68" s="286"/>
      <c r="G68" s="287"/>
    </row>
    <row r="69" spans="1:8" ht="48" thickBot="1" x14ac:dyDescent="0.3">
      <c r="A69" s="47" t="s">
        <v>3</v>
      </c>
      <c r="B69" s="48" t="s">
        <v>14</v>
      </c>
      <c r="C69" s="276" t="s">
        <v>154</v>
      </c>
      <c r="D69" s="163" t="s">
        <v>164</v>
      </c>
      <c r="E69" s="48" t="s">
        <v>11</v>
      </c>
      <c r="F69" s="48" t="s">
        <v>15</v>
      </c>
      <c r="G69" s="49" t="s">
        <v>16</v>
      </c>
    </row>
    <row r="70" spans="1:8" ht="24" customHeight="1" x14ac:dyDescent="0.25">
      <c r="A70" s="112" t="s">
        <v>155</v>
      </c>
      <c r="B70" s="120">
        <f>B12</f>
        <v>0</v>
      </c>
      <c r="C70" s="120">
        <f>D20</f>
        <v>0</v>
      </c>
      <c r="D70" s="120">
        <f t="shared" ref="D70:D75" si="1">D28</f>
        <v>0</v>
      </c>
      <c r="E70" s="113"/>
      <c r="F70" s="145">
        <f t="shared" ref="F70:F75" si="2">D58</f>
        <v>0</v>
      </c>
      <c r="G70" s="128">
        <f>SUM(B70:F70)</f>
        <v>0</v>
      </c>
    </row>
    <row r="71" spans="1:8" ht="24" customHeight="1" x14ac:dyDescent="0.25">
      <c r="A71" s="114" t="s">
        <v>158</v>
      </c>
      <c r="B71" s="121">
        <f>B12</f>
        <v>0</v>
      </c>
      <c r="C71" s="121">
        <f>D20</f>
        <v>0</v>
      </c>
      <c r="D71" s="121">
        <f t="shared" si="1"/>
        <v>0</v>
      </c>
      <c r="E71" s="121">
        <f>D50</f>
        <v>0</v>
      </c>
      <c r="F71" s="146">
        <f t="shared" si="2"/>
        <v>0</v>
      </c>
      <c r="G71" s="129">
        <f t="shared" ref="G71:G75" si="3">SUM(B71:F71)</f>
        <v>0</v>
      </c>
    </row>
    <row r="72" spans="1:8" ht="24" customHeight="1" thickBot="1" x14ac:dyDescent="0.3">
      <c r="A72" s="123" t="s">
        <v>160</v>
      </c>
      <c r="B72" s="124">
        <f>B12</f>
        <v>0</v>
      </c>
      <c r="C72" s="124">
        <f>D20</f>
        <v>0</v>
      </c>
      <c r="D72" s="124">
        <f t="shared" si="1"/>
        <v>0</v>
      </c>
      <c r="E72" s="138"/>
      <c r="F72" s="148">
        <f t="shared" si="2"/>
        <v>0</v>
      </c>
      <c r="G72" s="130">
        <f t="shared" si="3"/>
        <v>0</v>
      </c>
    </row>
    <row r="73" spans="1:8" ht="24" customHeight="1" x14ac:dyDescent="0.25">
      <c r="A73" s="112" t="s">
        <v>156</v>
      </c>
      <c r="B73" s="120">
        <f>B13</f>
        <v>0</v>
      </c>
      <c r="C73" s="120">
        <f>D21</f>
        <v>0</v>
      </c>
      <c r="D73" s="120">
        <f t="shared" si="1"/>
        <v>0</v>
      </c>
      <c r="E73" s="113"/>
      <c r="F73" s="145">
        <f t="shared" si="2"/>
        <v>0</v>
      </c>
      <c r="G73" s="128">
        <f t="shared" si="3"/>
        <v>0</v>
      </c>
    </row>
    <row r="74" spans="1:8" ht="24" customHeight="1" x14ac:dyDescent="0.25">
      <c r="A74" s="114" t="s">
        <v>157</v>
      </c>
      <c r="B74" s="121">
        <f>B13</f>
        <v>0</v>
      </c>
      <c r="C74" s="121">
        <f>D21</f>
        <v>0</v>
      </c>
      <c r="D74" s="121">
        <f t="shared" si="1"/>
        <v>0</v>
      </c>
      <c r="E74" s="121">
        <f>D51</f>
        <v>0</v>
      </c>
      <c r="F74" s="146">
        <f t="shared" si="2"/>
        <v>0</v>
      </c>
      <c r="G74" s="129">
        <f t="shared" si="3"/>
        <v>0</v>
      </c>
    </row>
    <row r="75" spans="1:8" ht="24" customHeight="1" thickBot="1" x14ac:dyDescent="0.3">
      <c r="A75" s="111" t="s">
        <v>161</v>
      </c>
      <c r="B75" s="122">
        <f>B13</f>
        <v>0</v>
      </c>
      <c r="C75" s="122">
        <f>D21</f>
        <v>0</v>
      </c>
      <c r="D75" s="122">
        <f t="shared" si="1"/>
        <v>0</v>
      </c>
      <c r="E75" s="116"/>
      <c r="F75" s="147">
        <f t="shared" si="2"/>
        <v>0</v>
      </c>
      <c r="G75" s="131">
        <f t="shared" si="3"/>
        <v>0</v>
      </c>
      <c r="H75" s="162"/>
    </row>
    <row r="77" spans="1:8" ht="24" customHeight="1" x14ac:dyDescent="0.25">
      <c r="A77" s="292" t="s">
        <v>141</v>
      </c>
      <c r="B77" s="292"/>
      <c r="C77" s="292"/>
      <c r="D77" s="292"/>
      <c r="E77" s="292"/>
      <c r="F77" s="292"/>
      <c r="G77" s="292"/>
      <c r="H77" s="292"/>
    </row>
    <row r="79" spans="1:8" ht="24" customHeight="1" x14ac:dyDescent="0.25">
      <c r="A79" s="295" t="s">
        <v>144</v>
      </c>
      <c r="B79" s="296"/>
      <c r="C79" s="296"/>
      <c r="D79" s="296"/>
      <c r="E79" s="296"/>
      <c r="F79" s="296"/>
      <c r="G79" s="296"/>
      <c r="H79" s="296"/>
    </row>
    <row r="80" spans="1:8" ht="16.5" thickBot="1" x14ac:dyDescent="0.3"/>
    <row r="81" spans="1:5" ht="31.5" customHeight="1" thickBot="1" x14ac:dyDescent="0.3">
      <c r="A81" s="297" t="s">
        <v>162</v>
      </c>
      <c r="B81" s="289"/>
      <c r="C81" s="289"/>
      <c r="D81" s="290"/>
      <c r="E81" s="171"/>
    </row>
    <row r="82" spans="1:5" ht="32.25" thickBot="1" x14ac:dyDescent="0.3">
      <c r="A82" s="23" t="s">
        <v>3</v>
      </c>
      <c r="B82" s="24" t="s">
        <v>1</v>
      </c>
      <c r="C82" s="158" t="s">
        <v>143</v>
      </c>
      <c r="D82" s="25" t="s">
        <v>4</v>
      </c>
    </row>
    <row r="83" spans="1:5" ht="24" customHeight="1" x14ac:dyDescent="0.25">
      <c r="A83" s="112" t="s">
        <v>155</v>
      </c>
      <c r="B83" s="120">
        <f t="shared" ref="B83:B88" si="4">G70</f>
        <v>0</v>
      </c>
      <c r="C83" s="134">
        <f>1/12</f>
        <v>8.3333333333333329E-2</v>
      </c>
      <c r="D83" s="128">
        <f>B83*C83</f>
        <v>0</v>
      </c>
    </row>
    <row r="84" spans="1:5" ht="24" customHeight="1" x14ac:dyDescent="0.25">
      <c r="A84" s="114" t="s">
        <v>158</v>
      </c>
      <c r="B84" s="121">
        <f t="shared" si="4"/>
        <v>0</v>
      </c>
      <c r="C84" s="132">
        <f t="shared" ref="C84:C88" si="5">1/12</f>
        <v>8.3333333333333329E-2</v>
      </c>
      <c r="D84" s="129">
        <f t="shared" ref="D84:D88" si="6">B84*C84</f>
        <v>0</v>
      </c>
    </row>
    <row r="85" spans="1:5" ht="24" customHeight="1" thickBot="1" x14ac:dyDescent="0.3">
      <c r="A85" s="123" t="s">
        <v>160</v>
      </c>
      <c r="B85" s="124">
        <f t="shared" si="4"/>
        <v>0</v>
      </c>
      <c r="C85" s="137">
        <f t="shared" si="5"/>
        <v>8.3333333333333329E-2</v>
      </c>
      <c r="D85" s="130">
        <f t="shared" si="6"/>
        <v>0</v>
      </c>
    </row>
    <row r="86" spans="1:5" ht="24" customHeight="1" x14ac:dyDescent="0.25">
      <c r="A86" s="112" t="s">
        <v>156</v>
      </c>
      <c r="B86" s="120">
        <f t="shared" si="4"/>
        <v>0</v>
      </c>
      <c r="C86" s="134">
        <f t="shared" si="5"/>
        <v>8.3333333333333329E-2</v>
      </c>
      <c r="D86" s="128">
        <f t="shared" si="6"/>
        <v>0</v>
      </c>
    </row>
    <row r="87" spans="1:5" ht="24" customHeight="1" x14ac:dyDescent="0.25">
      <c r="A87" s="114" t="s">
        <v>157</v>
      </c>
      <c r="B87" s="121">
        <f t="shared" si="4"/>
        <v>0</v>
      </c>
      <c r="C87" s="132">
        <f t="shared" si="5"/>
        <v>8.3333333333333329E-2</v>
      </c>
      <c r="D87" s="129">
        <f t="shared" si="6"/>
        <v>0</v>
      </c>
    </row>
    <row r="88" spans="1:5" ht="24" customHeight="1" thickBot="1" x14ac:dyDescent="0.3">
      <c r="A88" s="111" t="s">
        <v>161</v>
      </c>
      <c r="B88" s="122">
        <f t="shared" si="4"/>
        <v>0</v>
      </c>
      <c r="C88" s="133">
        <f t="shared" si="5"/>
        <v>8.3333333333333329E-2</v>
      </c>
      <c r="D88" s="131">
        <f t="shared" si="6"/>
        <v>0</v>
      </c>
    </row>
    <row r="89" spans="1:5" ht="16.5" thickBot="1" x14ac:dyDescent="0.3"/>
    <row r="90" spans="1:5" ht="36.75" customHeight="1" thickBot="1" x14ac:dyDescent="0.3">
      <c r="A90" s="297" t="s">
        <v>163</v>
      </c>
      <c r="B90" s="289"/>
      <c r="C90" s="289"/>
      <c r="D90" s="290"/>
    </row>
    <row r="91" spans="1:5" ht="30.75" customHeight="1" thickBot="1" x14ac:dyDescent="0.3">
      <c r="A91" s="23" t="s">
        <v>3</v>
      </c>
      <c r="B91" s="24" t="s">
        <v>1</v>
      </c>
      <c r="C91" s="158" t="s">
        <v>143</v>
      </c>
      <c r="D91" s="25" t="s">
        <v>4</v>
      </c>
    </row>
    <row r="92" spans="1:5" ht="24" customHeight="1" x14ac:dyDescent="0.25">
      <c r="A92" s="112" t="s">
        <v>155</v>
      </c>
      <c r="B92" s="120">
        <f t="shared" ref="B92:B97" si="7">G70</f>
        <v>0</v>
      </c>
      <c r="C92" s="134">
        <f>1/12</f>
        <v>8.3333333333333329E-2</v>
      </c>
      <c r="D92" s="128">
        <f>B92*C92</f>
        <v>0</v>
      </c>
    </row>
    <row r="93" spans="1:5" ht="24" customHeight="1" x14ac:dyDescent="0.25">
      <c r="A93" s="114" t="s">
        <v>158</v>
      </c>
      <c r="B93" s="121">
        <f t="shared" si="7"/>
        <v>0</v>
      </c>
      <c r="C93" s="132">
        <f t="shared" ref="C93:C97" si="8">1/12</f>
        <v>8.3333333333333329E-2</v>
      </c>
      <c r="D93" s="129">
        <f t="shared" ref="D93:D97" si="9">B93*C93</f>
        <v>0</v>
      </c>
    </row>
    <row r="94" spans="1:5" ht="24" customHeight="1" thickBot="1" x14ac:dyDescent="0.3">
      <c r="A94" s="123" t="s">
        <v>160</v>
      </c>
      <c r="B94" s="124">
        <f t="shared" si="7"/>
        <v>0</v>
      </c>
      <c r="C94" s="137">
        <f t="shared" si="8"/>
        <v>8.3333333333333329E-2</v>
      </c>
      <c r="D94" s="130">
        <f t="shared" si="9"/>
        <v>0</v>
      </c>
    </row>
    <row r="95" spans="1:5" ht="24" customHeight="1" x14ac:dyDescent="0.25">
      <c r="A95" s="112" t="s">
        <v>156</v>
      </c>
      <c r="B95" s="120">
        <f t="shared" si="7"/>
        <v>0</v>
      </c>
      <c r="C95" s="134">
        <f t="shared" si="8"/>
        <v>8.3333333333333329E-2</v>
      </c>
      <c r="D95" s="128">
        <f t="shared" si="9"/>
        <v>0</v>
      </c>
    </row>
    <row r="96" spans="1:5" ht="24" customHeight="1" x14ac:dyDescent="0.25">
      <c r="A96" s="114" t="s">
        <v>157</v>
      </c>
      <c r="B96" s="121">
        <f t="shared" si="7"/>
        <v>0</v>
      </c>
      <c r="C96" s="132">
        <f t="shared" si="8"/>
        <v>8.3333333333333329E-2</v>
      </c>
      <c r="D96" s="129">
        <f t="shared" si="9"/>
        <v>0</v>
      </c>
    </row>
    <row r="97" spans="1:5" ht="24" customHeight="1" thickBot="1" x14ac:dyDescent="0.3">
      <c r="A97" s="111" t="s">
        <v>161</v>
      </c>
      <c r="B97" s="122">
        <f t="shared" si="7"/>
        <v>0</v>
      </c>
      <c r="C97" s="133">
        <f t="shared" si="8"/>
        <v>8.3333333333333329E-2</v>
      </c>
      <c r="D97" s="131">
        <f t="shared" si="9"/>
        <v>0</v>
      </c>
    </row>
    <row r="98" spans="1:5" ht="38.25" customHeight="1" thickBot="1" x14ac:dyDescent="0.3"/>
    <row r="99" spans="1:5" ht="24" customHeight="1" thickBot="1" x14ac:dyDescent="0.3">
      <c r="A99" s="304" t="s">
        <v>17</v>
      </c>
      <c r="B99" s="305"/>
      <c r="C99" s="305"/>
      <c r="D99" s="305"/>
      <c r="E99" s="306"/>
    </row>
    <row r="100" spans="1:5" ht="30" customHeight="1" thickBot="1" x14ac:dyDescent="0.3">
      <c r="A100" s="23" t="s">
        <v>3</v>
      </c>
      <c r="B100" s="24" t="s">
        <v>1</v>
      </c>
      <c r="C100" s="158" t="s">
        <v>18</v>
      </c>
      <c r="D100" s="158" t="s">
        <v>143</v>
      </c>
      <c r="E100" s="25" t="s">
        <v>4</v>
      </c>
    </row>
    <row r="101" spans="1:5" ht="24" customHeight="1" x14ac:dyDescent="0.25">
      <c r="A101" s="112" t="s">
        <v>155</v>
      </c>
      <c r="B101" s="120">
        <f t="shared" ref="B101:B106" si="10">G70</f>
        <v>0</v>
      </c>
      <c r="C101" s="126">
        <f>1/3</f>
        <v>0.33333333333333331</v>
      </c>
      <c r="D101" s="134">
        <f>1/12</f>
        <v>8.3333333333333329E-2</v>
      </c>
      <c r="E101" s="128">
        <f t="shared" ref="E101:E106" si="11">B101*C101*D101</f>
        <v>0</v>
      </c>
    </row>
    <row r="102" spans="1:5" ht="24" customHeight="1" x14ac:dyDescent="0.25">
      <c r="A102" s="114" t="s">
        <v>158</v>
      </c>
      <c r="B102" s="121">
        <f t="shared" si="10"/>
        <v>0</v>
      </c>
      <c r="C102" s="135">
        <f t="shared" ref="C102:C106" si="12">1/3</f>
        <v>0.33333333333333331</v>
      </c>
      <c r="D102" s="132">
        <f t="shared" ref="D102:D106" si="13">1/12</f>
        <v>8.3333333333333329E-2</v>
      </c>
      <c r="E102" s="129">
        <f t="shared" si="11"/>
        <v>0</v>
      </c>
    </row>
    <row r="103" spans="1:5" ht="24" customHeight="1" thickBot="1" x14ac:dyDescent="0.3">
      <c r="A103" s="123" t="s">
        <v>160</v>
      </c>
      <c r="B103" s="124">
        <f t="shared" si="10"/>
        <v>0</v>
      </c>
      <c r="C103" s="136">
        <f t="shared" si="12"/>
        <v>0.33333333333333331</v>
      </c>
      <c r="D103" s="137">
        <f t="shared" si="13"/>
        <v>8.3333333333333329E-2</v>
      </c>
      <c r="E103" s="130">
        <f t="shared" si="11"/>
        <v>0</v>
      </c>
    </row>
    <row r="104" spans="1:5" ht="24" customHeight="1" x14ac:dyDescent="0.25">
      <c r="A104" s="112" t="s">
        <v>156</v>
      </c>
      <c r="B104" s="120">
        <f t="shared" si="10"/>
        <v>0</v>
      </c>
      <c r="C104" s="126">
        <f t="shared" si="12"/>
        <v>0.33333333333333331</v>
      </c>
      <c r="D104" s="134">
        <f t="shared" si="13"/>
        <v>8.3333333333333329E-2</v>
      </c>
      <c r="E104" s="128">
        <f t="shared" si="11"/>
        <v>0</v>
      </c>
    </row>
    <row r="105" spans="1:5" ht="24" customHeight="1" x14ac:dyDescent="0.25">
      <c r="A105" s="114" t="s">
        <v>157</v>
      </c>
      <c r="B105" s="121">
        <f t="shared" si="10"/>
        <v>0</v>
      </c>
      <c r="C105" s="135">
        <f t="shared" si="12"/>
        <v>0.33333333333333331</v>
      </c>
      <c r="D105" s="132">
        <f t="shared" si="13"/>
        <v>8.3333333333333329E-2</v>
      </c>
      <c r="E105" s="129">
        <f t="shared" si="11"/>
        <v>0</v>
      </c>
    </row>
    <row r="106" spans="1:5" ht="24" customHeight="1" thickBot="1" x14ac:dyDescent="0.3">
      <c r="A106" s="111" t="s">
        <v>161</v>
      </c>
      <c r="B106" s="122">
        <f t="shared" si="10"/>
        <v>0</v>
      </c>
      <c r="C106" s="127">
        <f t="shared" si="12"/>
        <v>0.33333333333333331</v>
      </c>
      <c r="D106" s="133">
        <f t="shared" si="13"/>
        <v>8.3333333333333329E-2</v>
      </c>
      <c r="E106" s="131">
        <f t="shared" si="11"/>
        <v>0</v>
      </c>
    </row>
    <row r="107" spans="1:5" ht="24" customHeight="1" thickBot="1" x14ac:dyDescent="0.3"/>
    <row r="108" spans="1:5" ht="24" customHeight="1" thickBot="1" x14ac:dyDescent="0.3">
      <c r="A108" s="285" t="s">
        <v>144</v>
      </c>
      <c r="B108" s="286"/>
      <c r="C108" s="286"/>
      <c r="D108" s="286"/>
      <c r="E108" s="287"/>
    </row>
    <row r="109" spans="1:5" ht="24" customHeight="1" thickBot="1" x14ac:dyDescent="0.3">
      <c r="A109" s="23" t="s">
        <v>3</v>
      </c>
      <c r="B109" s="24" t="s">
        <v>140</v>
      </c>
      <c r="C109" s="24" t="s">
        <v>139</v>
      </c>
      <c r="D109" s="24" t="s">
        <v>19</v>
      </c>
      <c r="E109" s="25" t="s">
        <v>16</v>
      </c>
    </row>
    <row r="110" spans="1:5" ht="24" customHeight="1" x14ac:dyDescent="0.25">
      <c r="A110" s="112" t="s">
        <v>155</v>
      </c>
      <c r="B110" s="120">
        <f t="shared" ref="B110:B115" si="14">D83</f>
        <v>0</v>
      </c>
      <c r="C110" s="120">
        <f t="shared" ref="C110:C115" si="15">D92</f>
        <v>0</v>
      </c>
      <c r="D110" s="120">
        <f t="shared" ref="D110:D115" si="16">E101</f>
        <v>0</v>
      </c>
      <c r="E110" s="128">
        <f t="shared" ref="E110:E115" si="17">SUM(B110:D110)</f>
        <v>0</v>
      </c>
    </row>
    <row r="111" spans="1:5" ht="24" customHeight="1" x14ac:dyDescent="0.25">
      <c r="A111" s="114" t="s">
        <v>158</v>
      </c>
      <c r="B111" s="121">
        <f t="shared" si="14"/>
        <v>0</v>
      </c>
      <c r="C111" s="121">
        <f t="shared" si="15"/>
        <v>0</v>
      </c>
      <c r="D111" s="121">
        <f t="shared" si="16"/>
        <v>0</v>
      </c>
      <c r="E111" s="129">
        <f t="shared" si="17"/>
        <v>0</v>
      </c>
    </row>
    <row r="112" spans="1:5" ht="24" customHeight="1" thickBot="1" x14ac:dyDescent="0.3">
      <c r="A112" s="123" t="s">
        <v>160</v>
      </c>
      <c r="B112" s="124">
        <f t="shared" si="14"/>
        <v>0</v>
      </c>
      <c r="C112" s="124">
        <f t="shared" si="15"/>
        <v>0</v>
      </c>
      <c r="D112" s="124">
        <f t="shared" si="16"/>
        <v>0</v>
      </c>
      <c r="E112" s="130">
        <f t="shared" si="17"/>
        <v>0</v>
      </c>
    </row>
    <row r="113" spans="1:8" ht="24" customHeight="1" x14ac:dyDescent="0.25">
      <c r="A113" s="112" t="s">
        <v>156</v>
      </c>
      <c r="B113" s="120">
        <f t="shared" si="14"/>
        <v>0</v>
      </c>
      <c r="C113" s="120">
        <f t="shared" si="15"/>
        <v>0</v>
      </c>
      <c r="D113" s="120">
        <f t="shared" si="16"/>
        <v>0</v>
      </c>
      <c r="E113" s="128">
        <f t="shared" si="17"/>
        <v>0</v>
      </c>
    </row>
    <row r="114" spans="1:8" ht="24" customHeight="1" x14ac:dyDescent="0.25">
      <c r="A114" s="114" t="s">
        <v>157</v>
      </c>
      <c r="B114" s="121">
        <f t="shared" si="14"/>
        <v>0</v>
      </c>
      <c r="C114" s="121">
        <f t="shared" si="15"/>
        <v>0</v>
      </c>
      <c r="D114" s="121">
        <f t="shared" si="16"/>
        <v>0</v>
      </c>
      <c r="E114" s="129">
        <f t="shared" si="17"/>
        <v>0</v>
      </c>
    </row>
    <row r="115" spans="1:8" ht="24" customHeight="1" thickBot="1" x14ac:dyDescent="0.3">
      <c r="A115" s="111" t="s">
        <v>161</v>
      </c>
      <c r="B115" s="122">
        <f t="shared" si="14"/>
        <v>0</v>
      </c>
      <c r="C115" s="122">
        <f t="shared" si="15"/>
        <v>0</v>
      </c>
      <c r="D115" s="122">
        <f t="shared" si="16"/>
        <v>0</v>
      </c>
      <c r="E115" s="131">
        <f t="shared" si="17"/>
        <v>0</v>
      </c>
      <c r="H115" s="162"/>
    </row>
    <row r="117" spans="1:8" ht="24" customHeight="1" x14ac:dyDescent="0.25">
      <c r="A117" s="295" t="s">
        <v>21</v>
      </c>
      <c r="B117" s="296"/>
      <c r="C117" s="296"/>
      <c r="D117" s="296"/>
      <c r="E117" s="296"/>
      <c r="F117" s="296"/>
      <c r="G117" s="296"/>
      <c r="H117" s="296"/>
    </row>
    <row r="118" spans="1:8" ht="51.75" customHeight="1" x14ac:dyDescent="0.25">
      <c r="A118" s="291" t="s">
        <v>274</v>
      </c>
      <c r="B118" s="291"/>
      <c r="C118" s="291"/>
      <c r="D118" s="291"/>
      <c r="E118" s="291"/>
      <c r="F118" s="291"/>
      <c r="G118" s="291"/>
      <c r="H118" s="291"/>
    </row>
    <row r="119" spans="1:8" ht="24" customHeight="1" thickBot="1" x14ac:dyDescent="0.3"/>
    <row r="120" spans="1:8" ht="24" customHeight="1" thickBot="1" x14ac:dyDescent="0.3">
      <c r="A120" s="288" t="s">
        <v>22</v>
      </c>
      <c r="B120" s="290"/>
    </row>
    <row r="121" spans="1:8" ht="24" customHeight="1" thickBot="1" x14ac:dyDescent="0.3">
      <c r="A121" s="23" t="s">
        <v>23</v>
      </c>
      <c r="B121" s="25" t="s">
        <v>2</v>
      </c>
    </row>
    <row r="122" spans="1:8" ht="24" customHeight="1" x14ac:dyDescent="0.25">
      <c r="A122" s="4" t="s">
        <v>24</v>
      </c>
      <c r="B122" s="28">
        <v>0.2</v>
      </c>
    </row>
    <row r="123" spans="1:8" ht="24" customHeight="1" x14ac:dyDescent="0.25">
      <c r="A123" s="7" t="s">
        <v>25</v>
      </c>
      <c r="B123" s="27">
        <v>2.5000000000000001E-2</v>
      </c>
    </row>
    <row r="124" spans="1:8" ht="24" customHeight="1" x14ac:dyDescent="0.25">
      <c r="A124" s="7" t="s">
        <v>26</v>
      </c>
      <c r="B124" s="257"/>
    </row>
    <row r="125" spans="1:8" ht="24" customHeight="1" x14ac:dyDescent="0.25">
      <c r="A125" s="7" t="s">
        <v>27</v>
      </c>
      <c r="B125" s="27">
        <v>1.4999999999999999E-2</v>
      </c>
    </row>
    <row r="126" spans="1:8" ht="24" customHeight="1" x14ac:dyDescent="0.25">
      <c r="A126" s="7" t="s">
        <v>28</v>
      </c>
      <c r="B126" s="27">
        <v>0.01</v>
      </c>
    </row>
    <row r="127" spans="1:8" ht="24" customHeight="1" x14ac:dyDescent="0.25">
      <c r="A127" s="7" t="s">
        <v>29</v>
      </c>
      <c r="B127" s="27">
        <v>6.0000000000000001E-3</v>
      </c>
    </row>
    <row r="128" spans="1:8" ht="24" customHeight="1" x14ac:dyDescent="0.25">
      <c r="A128" s="7" t="s">
        <v>30</v>
      </c>
      <c r="B128" s="27">
        <v>2E-3</v>
      </c>
    </row>
    <row r="129" spans="1:4" ht="24" customHeight="1" thickBot="1" x14ac:dyDescent="0.3">
      <c r="A129" s="2" t="s">
        <v>31</v>
      </c>
      <c r="B129" s="29">
        <v>0.08</v>
      </c>
    </row>
    <row r="130" spans="1:4" ht="24" customHeight="1" thickBot="1" x14ac:dyDescent="0.3">
      <c r="A130" s="266" t="s">
        <v>32</v>
      </c>
      <c r="B130" s="267">
        <f>SUM(B122:B129)</f>
        <v>0.33800000000000002</v>
      </c>
    </row>
    <row r="131" spans="1:4" ht="24" customHeight="1" thickBot="1" x14ac:dyDescent="0.3"/>
    <row r="132" spans="1:4" ht="24" customHeight="1" thickBot="1" x14ac:dyDescent="0.3">
      <c r="A132" s="288" t="s">
        <v>33</v>
      </c>
      <c r="B132" s="289"/>
      <c r="C132" s="289"/>
      <c r="D132" s="290"/>
    </row>
    <row r="133" spans="1:4" ht="24" customHeight="1" thickBot="1" x14ac:dyDescent="0.3">
      <c r="A133" s="23" t="s">
        <v>3</v>
      </c>
      <c r="B133" s="24" t="s">
        <v>1</v>
      </c>
      <c r="C133" s="24" t="s">
        <v>2</v>
      </c>
      <c r="D133" s="25" t="s">
        <v>4</v>
      </c>
    </row>
    <row r="134" spans="1:4" ht="24" customHeight="1" x14ac:dyDescent="0.25">
      <c r="A134" s="112" t="s">
        <v>155</v>
      </c>
      <c r="B134" s="120">
        <f t="shared" ref="B134:B139" si="18">G70+E110</f>
        <v>0</v>
      </c>
      <c r="C134" s="268">
        <f>SUM($B$122:$B$128)</f>
        <v>0.25800000000000001</v>
      </c>
      <c r="D134" s="128">
        <f>B134*C134</f>
        <v>0</v>
      </c>
    </row>
    <row r="135" spans="1:4" ht="24" customHeight="1" x14ac:dyDescent="0.25">
      <c r="A135" s="114" t="s">
        <v>158</v>
      </c>
      <c r="B135" s="121">
        <f t="shared" si="18"/>
        <v>0</v>
      </c>
      <c r="C135" s="269">
        <f t="shared" ref="C135:C139" si="19">SUM($B$122:$B$128)</f>
        <v>0.25800000000000001</v>
      </c>
      <c r="D135" s="129">
        <f t="shared" ref="D135:D139" si="20">B135*C135</f>
        <v>0</v>
      </c>
    </row>
    <row r="136" spans="1:4" ht="24" customHeight="1" thickBot="1" x14ac:dyDescent="0.3">
      <c r="A136" s="123" t="s">
        <v>160</v>
      </c>
      <c r="B136" s="124">
        <f t="shared" si="18"/>
        <v>0</v>
      </c>
      <c r="C136" s="270">
        <f t="shared" si="19"/>
        <v>0.25800000000000001</v>
      </c>
      <c r="D136" s="130">
        <f t="shared" si="20"/>
        <v>0</v>
      </c>
    </row>
    <row r="137" spans="1:4" ht="24" customHeight="1" x14ac:dyDescent="0.25">
      <c r="A137" s="112" t="s">
        <v>156</v>
      </c>
      <c r="B137" s="120">
        <f t="shared" si="18"/>
        <v>0</v>
      </c>
      <c r="C137" s="268">
        <f t="shared" si="19"/>
        <v>0.25800000000000001</v>
      </c>
      <c r="D137" s="128">
        <f t="shared" si="20"/>
        <v>0</v>
      </c>
    </row>
    <row r="138" spans="1:4" ht="24" customHeight="1" x14ac:dyDescent="0.25">
      <c r="A138" s="114" t="s">
        <v>157</v>
      </c>
      <c r="B138" s="121">
        <f t="shared" si="18"/>
        <v>0</v>
      </c>
      <c r="C138" s="269">
        <f t="shared" si="19"/>
        <v>0.25800000000000001</v>
      </c>
      <c r="D138" s="129">
        <f t="shared" si="20"/>
        <v>0</v>
      </c>
    </row>
    <row r="139" spans="1:4" ht="24" customHeight="1" thickBot="1" x14ac:dyDescent="0.3">
      <c r="A139" s="111" t="s">
        <v>161</v>
      </c>
      <c r="B139" s="122">
        <f t="shared" si="18"/>
        <v>0</v>
      </c>
      <c r="C139" s="271">
        <f t="shared" si="19"/>
        <v>0.25800000000000001</v>
      </c>
      <c r="D139" s="131">
        <f t="shared" si="20"/>
        <v>0</v>
      </c>
    </row>
    <row r="140" spans="1:4" ht="24" customHeight="1" thickBot="1" x14ac:dyDescent="0.3"/>
    <row r="141" spans="1:4" ht="24" customHeight="1" thickBot="1" x14ac:dyDescent="0.3">
      <c r="A141" s="288" t="s">
        <v>34</v>
      </c>
      <c r="B141" s="289"/>
      <c r="C141" s="289"/>
      <c r="D141" s="290"/>
    </row>
    <row r="142" spans="1:4" ht="24" customHeight="1" thickBot="1" x14ac:dyDescent="0.3">
      <c r="A142" s="23" t="s">
        <v>3</v>
      </c>
      <c r="B142" s="24" t="s">
        <v>1</v>
      </c>
      <c r="C142" s="24" t="s">
        <v>2</v>
      </c>
      <c r="D142" s="25" t="s">
        <v>4</v>
      </c>
    </row>
    <row r="143" spans="1:4" ht="24" customHeight="1" x14ac:dyDescent="0.25">
      <c r="A143" s="112" t="s">
        <v>155</v>
      </c>
      <c r="B143" s="120">
        <f t="shared" ref="B143:B148" si="21">G70+E110</f>
        <v>0</v>
      </c>
      <c r="C143" s="134">
        <f>$B$129</f>
        <v>0.08</v>
      </c>
      <c r="D143" s="128">
        <f>B143*C143</f>
        <v>0</v>
      </c>
    </row>
    <row r="144" spans="1:4" ht="24" customHeight="1" x14ac:dyDescent="0.25">
      <c r="A144" s="114" t="s">
        <v>158</v>
      </c>
      <c r="B144" s="121">
        <f t="shared" si="21"/>
        <v>0</v>
      </c>
      <c r="C144" s="132">
        <f t="shared" ref="C144:C148" si="22">$B$129</f>
        <v>0.08</v>
      </c>
      <c r="D144" s="129">
        <f t="shared" ref="D144:D148" si="23">B144*C144</f>
        <v>0</v>
      </c>
    </row>
    <row r="145" spans="1:8" ht="24" customHeight="1" thickBot="1" x14ac:dyDescent="0.3">
      <c r="A145" s="123" t="s">
        <v>160</v>
      </c>
      <c r="B145" s="124">
        <f t="shared" si="21"/>
        <v>0</v>
      </c>
      <c r="C145" s="137">
        <f t="shared" si="22"/>
        <v>0.08</v>
      </c>
      <c r="D145" s="130">
        <f t="shared" si="23"/>
        <v>0</v>
      </c>
    </row>
    <row r="146" spans="1:8" ht="24" customHeight="1" x14ac:dyDescent="0.25">
      <c r="A146" s="112" t="s">
        <v>156</v>
      </c>
      <c r="B146" s="120">
        <f t="shared" si="21"/>
        <v>0</v>
      </c>
      <c r="C146" s="134">
        <f t="shared" si="22"/>
        <v>0.08</v>
      </c>
      <c r="D146" s="128">
        <f t="shared" si="23"/>
        <v>0</v>
      </c>
    </row>
    <row r="147" spans="1:8" ht="24" customHeight="1" x14ac:dyDescent="0.25">
      <c r="A147" s="114" t="s">
        <v>157</v>
      </c>
      <c r="B147" s="121">
        <f t="shared" si="21"/>
        <v>0</v>
      </c>
      <c r="C147" s="132">
        <f t="shared" si="22"/>
        <v>0.08</v>
      </c>
      <c r="D147" s="129">
        <f t="shared" si="23"/>
        <v>0</v>
      </c>
    </row>
    <row r="148" spans="1:8" ht="24" customHeight="1" thickBot="1" x14ac:dyDescent="0.3">
      <c r="A148" s="111" t="s">
        <v>161</v>
      </c>
      <c r="B148" s="122">
        <f t="shared" si="21"/>
        <v>0</v>
      </c>
      <c r="C148" s="133">
        <f t="shared" si="22"/>
        <v>0.08</v>
      </c>
      <c r="D148" s="131">
        <f t="shared" si="23"/>
        <v>0</v>
      </c>
    </row>
    <row r="149" spans="1:8" ht="24" customHeight="1" thickBot="1" x14ac:dyDescent="0.3"/>
    <row r="150" spans="1:8" ht="24" customHeight="1" thickBot="1" x14ac:dyDescent="0.3">
      <c r="A150" s="288" t="s">
        <v>21</v>
      </c>
      <c r="B150" s="289"/>
      <c r="C150" s="289"/>
      <c r="D150" s="290"/>
    </row>
    <row r="151" spans="1:8" ht="24" customHeight="1" thickBot="1" x14ac:dyDescent="0.3">
      <c r="A151" s="23" t="s">
        <v>3</v>
      </c>
      <c r="B151" s="24" t="s">
        <v>35</v>
      </c>
      <c r="C151" s="24" t="s">
        <v>31</v>
      </c>
      <c r="D151" s="25" t="s">
        <v>16</v>
      </c>
    </row>
    <row r="152" spans="1:8" ht="24" customHeight="1" x14ac:dyDescent="0.25">
      <c r="A152" s="112" t="s">
        <v>155</v>
      </c>
      <c r="B152" s="120">
        <f>D134</f>
        <v>0</v>
      </c>
      <c r="C152" s="120">
        <f>D143</f>
        <v>0</v>
      </c>
      <c r="D152" s="128">
        <f>B152+C152</f>
        <v>0</v>
      </c>
    </row>
    <row r="153" spans="1:8" ht="24" customHeight="1" x14ac:dyDescent="0.25">
      <c r="A153" s="114" t="s">
        <v>158</v>
      </c>
      <c r="B153" s="121">
        <f t="shared" ref="B153:B157" si="24">D135</f>
        <v>0</v>
      </c>
      <c r="C153" s="121">
        <f t="shared" ref="C153:C157" si="25">D144</f>
        <v>0</v>
      </c>
      <c r="D153" s="129">
        <f t="shared" ref="D153:D157" si="26">B153+C153</f>
        <v>0</v>
      </c>
    </row>
    <row r="154" spans="1:8" ht="24" customHeight="1" thickBot="1" x14ac:dyDescent="0.3">
      <c r="A154" s="123" t="s">
        <v>160</v>
      </c>
      <c r="B154" s="124">
        <f t="shared" si="24"/>
        <v>0</v>
      </c>
      <c r="C154" s="124">
        <f t="shared" si="25"/>
        <v>0</v>
      </c>
      <c r="D154" s="130">
        <f t="shared" si="26"/>
        <v>0</v>
      </c>
    </row>
    <row r="155" spans="1:8" ht="24" customHeight="1" x14ac:dyDescent="0.25">
      <c r="A155" s="112" t="s">
        <v>156</v>
      </c>
      <c r="B155" s="120">
        <f t="shared" si="24"/>
        <v>0</v>
      </c>
      <c r="C155" s="120">
        <f t="shared" si="25"/>
        <v>0</v>
      </c>
      <c r="D155" s="128">
        <f t="shared" si="26"/>
        <v>0</v>
      </c>
    </row>
    <row r="156" spans="1:8" ht="24" customHeight="1" x14ac:dyDescent="0.25">
      <c r="A156" s="114" t="s">
        <v>157</v>
      </c>
      <c r="B156" s="121">
        <f t="shared" si="24"/>
        <v>0</v>
      </c>
      <c r="C156" s="121">
        <f t="shared" si="25"/>
        <v>0</v>
      </c>
      <c r="D156" s="129">
        <f t="shared" si="26"/>
        <v>0</v>
      </c>
    </row>
    <row r="157" spans="1:8" ht="24" customHeight="1" thickBot="1" x14ac:dyDescent="0.3">
      <c r="A157" s="111" t="s">
        <v>161</v>
      </c>
      <c r="B157" s="122">
        <f t="shared" si="24"/>
        <v>0</v>
      </c>
      <c r="C157" s="122">
        <f t="shared" si="25"/>
        <v>0</v>
      </c>
      <c r="D157" s="131">
        <f t="shared" si="26"/>
        <v>0</v>
      </c>
      <c r="H157" s="162"/>
    </row>
    <row r="159" spans="1:8" ht="24" customHeight="1" x14ac:dyDescent="0.25">
      <c r="A159" s="295" t="s">
        <v>36</v>
      </c>
      <c r="B159" s="296"/>
      <c r="C159" s="296"/>
      <c r="D159" s="296"/>
      <c r="E159" s="296"/>
      <c r="F159" s="296"/>
      <c r="G159" s="296"/>
      <c r="H159" s="296"/>
    </row>
    <row r="160" spans="1:8" ht="72.75" customHeight="1" x14ac:dyDescent="0.25">
      <c r="A160" s="291" t="s">
        <v>275</v>
      </c>
      <c r="B160" s="291"/>
      <c r="C160" s="291"/>
      <c r="D160" s="291"/>
      <c r="E160" s="291"/>
      <c r="F160" s="291"/>
      <c r="G160" s="291"/>
      <c r="H160" s="291"/>
    </row>
    <row r="162" spans="1:7" ht="24" customHeight="1" x14ac:dyDescent="0.25">
      <c r="A162" s="284" t="s">
        <v>37</v>
      </c>
      <c r="B162" s="284"/>
      <c r="C162" s="284"/>
      <c r="D162" s="284"/>
      <c r="E162" s="284"/>
      <c r="F162" s="284"/>
      <c r="G162" s="162"/>
    </row>
    <row r="163" spans="1:7" ht="36" customHeight="1" thickBot="1" x14ac:dyDescent="0.3"/>
    <row r="164" spans="1:7" ht="24" customHeight="1" thickBot="1" x14ac:dyDescent="0.3">
      <c r="A164" s="285" t="s">
        <v>42</v>
      </c>
      <c r="B164" s="286"/>
      <c r="C164" s="286"/>
      <c r="D164" s="286"/>
      <c r="E164" s="287"/>
    </row>
    <row r="165" spans="1:7" ht="32.25" thickBot="1" x14ac:dyDescent="0.3">
      <c r="A165" s="23" t="s">
        <v>3</v>
      </c>
      <c r="B165" s="24" t="s">
        <v>38</v>
      </c>
      <c r="C165" s="24" t="s">
        <v>39</v>
      </c>
      <c r="D165" s="158" t="s">
        <v>41</v>
      </c>
      <c r="E165" s="25" t="s">
        <v>40</v>
      </c>
    </row>
    <row r="166" spans="1:7" ht="24" customHeight="1" x14ac:dyDescent="0.25">
      <c r="A166" s="112" t="s">
        <v>155</v>
      </c>
      <c r="B166" s="120"/>
      <c r="C166" s="30">
        <v>2</v>
      </c>
      <c r="D166" s="30">
        <v>15</v>
      </c>
      <c r="E166" s="128">
        <f t="shared" ref="E166:E171" si="27">B166*C166*D166</f>
        <v>0</v>
      </c>
    </row>
    <row r="167" spans="1:7" ht="24" customHeight="1" x14ac:dyDescent="0.25">
      <c r="A167" s="114" t="s">
        <v>158</v>
      </c>
      <c r="B167" s="121">
        <f>B166</f>
        <v>0</v>
      </c>
      <c r="C167" s="31">
        <f t="shared" ref="C167:C171" si="28">C166</f>
        <v>2</v>
      </c>
      <c r="D167" s="31">
        <v>15</v>
      </c>
      <c r="E167" s="129">
        <f t="shared" si="27"/>
        <v>0</v>
      </c>
    </row>
    <row r="168" spans="1:7" ht="24" customHeight="1" thickBot="1" x14ac:dyDescent="0.3">
      <c r="A168" s="123" t="s">
        <v>160</v>
      </c>
      <c r="B168" s="124">
        <f>B167</f>
        <v>0</v>
      </c>
      <c r="C168" s="89">
        <f t="shared" si="28"/>
        <v>2</v>
      </c>
      <c r="D168" s="89">
        <v>22</v>
      </c>
      <c r="E168" s="130">
        <f t="shared" si="27"/>
        <v>0</v>
      </c>
    </row>
    <row r="169" spans="1:7" ht="24" customHeight="1" x14ac:dyDescent="0.25">
      <c r="A169" s="112" t="s">
        <v>156</v>
      </c>
      <c r="B169" s="120">
        <f>B168</f>
        <v>0</v>
      </c>
      <c r="C169" s="30">
        <f t="shared" si="28"/>
        <v>2</v>
      </c>
      <c r="D169" s="30">
        <v>15</v>
      </c>
      <c r="E169" s="128">
        <f t="shared" si="27"/>
        <v>0</v>
      </c>
    </row>
    <row r="170" spans="1:7" ht="24" customHeight="1" x14ac:dyDescent="0.25">
      <c r="A170" s="114" t="s">
        <v>157</v>
      </c>
      <c r="B170" s="121">
        <f>B169</f>
        <v>0</v>
      </c>
      <c r="C170" s="31">
        <f t="shared" si="28"/>
        <v>2</v>
      </c>
      <c r="D170" s="31">
        <v>15</v>
      </c>
      <c r="E170" s="129">
        <f t="shared" si="27"/>
        <v>0</v>
      </c>
    </row>
    <row r="171" spans="1:7" ht="24" customHeight="1" thickBot="1" x14ac:dyDescent="0.3">
      <c r="A171" s="111" t="s">
        <v>161</v>
      </c>
      <c r="B171" s="122">
        <f>B170</f>
        <v>0</v>
      </c>
      <c r="C171" s="32">
        <f t="shared" si="28"/>
        <v>2</v>
      </c>
      <c r="D171" s="32">
        <v>22</v>
      </c>
      <c r="E171" s="131">
        <f t="shared" si="27"/>
        <v>0</v>
      </c>
    </row>
    <row r="172" spans="1:7" ht="24" customHeight="1" thickBot="1" x14ac:dyDescent="0.3"/>
    <row r="173" spans="1:7" ht="24" customHeight="1" thickBot="1" x14ac:dyDescent="0.3">
      <c r="A173" s="285" t="s">
        <v>46</v>
      </c>
      <c r="B173" s="286"/>
      <c r="C173" s="286"/>
      <c r="D173" s="286"/>
      <c r="E173" s="287"/>
    </row>
    <row r="174" spans="1:7" ht="24" customHeight="1" thickBot="1" x14ac:dyDescent="0.3">
      <c r="A174" s="23" t="s">
        <v>3</v>
      </c>
      <c r="B174" s="24" t="s">
        <v>1</v>
      </c>
      <c r="C174" s="24" t="s">
        <v>43</v>
      </c>
      <c r="D174" s="24" t="s">
        <v>2</v>
      </c>
      <c r="E174" s="25" t="s">
        <v>44</v>
      </c>
    </row>
    <row r="175" spans="1:7" ht="24" customHeight="1" x14ac:dyDescent="0.25">
      <c r="A175" s="112" t="s">
        <v>155</v>
      </c>
      <c r="B175" s="120">
        <f>B12</f>
        <v>0</v>
      </c>
      <c r="C175" s="117">
        <v>0.5</v>
      </c>
      <c r="D175" s="117">
        <v>0.06</v>
      </c>
      <c r="E175" s="128">
        <f t="shared" ref="E175:E180" si="29">B175*C175*D175</f>
        <v>0</v>
      </c>
    </row>
    <row r="176" spans="1:7" ht="24" customHeight="1" x14ac:dyDescent="0.25">
      <c r="A176" s="114" t="s">
        <v>158</v>
      </c>
      <c r="B176" s="121">
        <f>B12</f>
        <v>0</v>
      </c>
      <c r="C176" s="118">
        <v>0.5</v>
      </c>
      <c r="D176" s="118">
        <v>0.06</v>
      </c>
      <c r="E176" s="129">
        <f t="shared" si="29"/>
        <v>0</v>
      </c>
    </row>
    <row r="177" spans="1:8" ht="24" customHeight="1" thickBot="1" x14ac:dyDescent="0.3">
      <c r="A177" s="123" t="s">
        <v>160</v>
      </c>
      <c r="B177" s="124">
        <f>B12</f>
        <v>0</v>
      </c>
      <c r="C177" s="125">
        <v>1</v>
      </c>
      <c r="D177" s="125">
        <v>0.06</v>
      </c>
      <c r="E177" s="130">
        <f t="shared" si="29"/>
        <v>0</v>
      </c>
    </row>
    <row r="178" spans="1:8" ht="24" customHeight="1" x14ac:dyDescent="0.25">
      <c r="A178" s="112" t="s">
        <v>156</v>
      </c>
      <c r="B178" s="120">
        <f>B13</f>
        <v>0</v>
      </c>
      <c r="C178" s="117">
        <v>0.5</v>
      </c>
      <c r="D178" s="117">
        <v>0.06</v>
      </c>
      <c r="E178" s="128">
        <f t="shared" si="29"/>
        <v>0</v>
      </c>
    </row>
    <row r="179" spans="1:8" ht="24" customHeight="1" x14ac:dyDescent="0.25">
      <c r="A179" s="114" t="s">
        <v>157</v>
      </c>
      <c r="B179" s="121">
        <f>B13</f>
        <v>0</v>
      </c>
      <c r="C179" s="118">
        <v>0.5</v>
      </c>
      <c r="D179" s="118">
        <v>0.06</v>
      </c>
      <c r="E179" s="129">
        <f t="shared" si="29"/>
        <v>0</v>
      </c>
    </row>
    <row r="180" spans="1:8" ht="24" customHeight="1" thickBot="1" x14ac:dyDescent="0.3">
      <c r="A180" s="111" t="s">
        <v>161</v>
      </c>
      <c r="B180" s="122">
        <f>B13</f>
        <v>0</v>
      </c>
      <c r="C180" s="119">
        <v>1</v>
      </c>
      <c r="D180" s="119">
        <v>0.06</v>
      </c>
      <c r="E180" s="131">
        <f t="shared" si="29"/>
        <v>0</v>
      </c>
    </row>
    <row r="181" spans="1:8" ht="24" customHeight="1" thickBot="1" x14ac:dyDescent="0.3"/>
    <row r="182" spans="1:8" ht="24" customHeight="1" thickBot="1" x14ac:dyDescent="0.3">
      <c r="A182" s="288" t="s">
        <v>48</v>
      </c>
      <c r="B182" s="289"/>
      <c r="C182" s="289"/>
      <c r="D182" s="290"/>
    </row>
    <row r="183" spans="1:8" ht="24" customHeight="1" thickBot="1" x14ac:dyDescent="0.3">
      <c r="A183" s="23" t="s">
        <v>3</v>
      </c>
      <c r="B183" s="24" t="s">
        <v>40</v>
      </c>
      <c r="C183" s="24" t="s">
        <v>45</v>
      </c>
      <c r="D183" s="25" t="s">
        <v>47</v>
      </c>
    </row>
    <row r="184" spans="1:8" ht="24" customHeight="1" x14ac:dyDescent="0.25">
      <c r="A184" s="112" t="s">
        <v>155</v>
      </c>
      <c r="B184" s="120">
        <f t="shared" ref="B184:B189" si="30">E166</f>
        <v>0</v>
      </c>
      <c r="C184" s="120">
        <f t="shared" ref="C184:C189" si="31">E175</f>
        <v>0</v>
      </c>
      <c r="D184" s="128">
        <f>B184-C184</f>
        <v>0</v>
      </c>
    </row>
    <row r="185" spans="1:8" ht="24" customHeight="1" x14ac:dyDescent="0.25">
      <c r="A185" s="114" t="s">
        <v>158</v>
      </c>
      <c r="B185" s="121">
        <f t="shared" si="30"/>
        <v>0</v>
      </c>
      <c r="C185" s="121">
        <f t="shared" si="31"/>
        <v>0</v>
      </c>
      <c r="D185" s="129">
        <f t="shared" ref="D185:D189" si="32">B185-C185</f>
        <v>0</v>
      </c>
    </row>
    <row r="186" spans="1:8" ht="24" customHeight="1" thickBot="1" x14ac:dyDescent="0.3">
      <c r="A186" s="123" t="s">
        <v>160</v>
      </c>
      <c r="B186" s="124">
        <f t="shared" si="30"/>
        <v>0</v>
      </c>
      <c r="C186" s="124">
        <f t="shared" si="31"/>
        <v>0</v>
      </c>
      <c r="D186" s="130">
        <f t="shared" si="32"/>
        <v>0</v>
      </c>
    </row>
    <row r="187" spans="1:8" ht="24" customHeight="1" x14ac:dyDescent="0.25">
      <c r="A187" s="112" t="s">
        <v>156</v>
      </c>
      <c r="B187" s="120">
        <f t="shared" si="30"/>
        <v>0</v>
      </c>
      <c r="C187" s="120">
        <f t="shared" si="31"/>
        <v>0</v>
      </c>
      <c r="D187" s="128">
        <f t="shared" si="32"/>
        <v>0</v>
      </c>
    </row>
    <row r="188" spans="1:8" ht="24" customHeight="1" x14ac:dyDescent="0.25">
      <c r="A188" s="114" t="s">
        <v>157</v>
      </c>
      <c r="B188" s="121">
        <f t="shared" si="30"/>
        <v>0</v>
      </c>
      <c r="C188" s="121">
        <f t="shared" si="31"/>
        <v>0</v>
      </c>
      <c r="D188" s="129">
        <f t="shared" si="32"/>
        <v>0</v>
      </c>
    </row>
    <row r="189" spans="1:8" ht="24" customHeight="1" thickBot="1" x14ac:dyDescent="0.3">
      <c r="A189" s="111" t="s">
        <v>161</v>
      </c>
      <c r="B189" s="122">
        <f t="shared" si="30"/>
        <v>0</v>
      </c>
      <c r="C189" s="122">
        <f t="shared" si="31"/>
        <v>0</v>
      </c>
      <c r="D189" s="131">
        <f t="shared" si="32"/>
        <v>0</v>
      </c>
      <c r="H189" s="162"/>
    </row>
    <row r="191" spans="1:8" ht="24" customHeight="1" x14ac:dyDescent="0.25">
      <c r="A191" s="284" t="s">
        <v>49</v>
      </c>
      <c r="B191" s="284"/>
      <c r="C191" s="284"/>
      <c r="D191" s="284"/>
      <c r="E191" s="284"/>
      <c r="F191" s="284"/>
      <c r="G191" s="162"/>
    </row>
    <row r="192" spans="1:8" ht="31.5" customHeight="1" thickBot="1" x14ac:dyDescent="0.3"/>
    <row r="193" spans="1:4" ht="24" customHeight="1" thickBot="1" x14ac:dyDescent="0.3">
      <c r="A193" s="288" t="s">
        <v>49</v>
      </c>
      <c r="B193" s="289"/>
      <c r="C193" s="289"/>
      <c r="D193" s="290"/>
    </row>
    <row r="194" spans="1:4" ht="27" customHeight="1" thickBot="1" x14ac:dyDescent="0.3">
      <c r="A194" s="86" t="s">
        <v>3</v>
      </c>
      <c r="B194" s="87" t="s">
        <v>50</v>
      </c>
      <c r="C194" s="22" t="s">
        <v>41</v>
      </c>
      <c r="D194" s="88" t="s">
        <v>4</v>
      </c>
    </row>
    <row r="195" spans="1:4" ht="24" customHeight="1" x14ac:dyDescent="0.25">
      <c r="A195" s="112" t="s">
        <v>155</v>
      </c>
      <c r="B195" s="120"/>
      <c r="C195" s="30">
        <f>D166</f>
        <v>15</v>
      </c>
      <c r="D195" s="128">
        <f>B195*C195</f>
        <v>0</v>
      </c>
    </row>
    <row r="196" spans="1:4" ht="24" customHeight="1" x14ac:dyDescent="0.25">
      <c r="A196" s="114" t="s">
        <v>158</v>
      </c>
      <c r="B196" s="121">
        <f>B195</f>
        <v>0</v>
      </c>
      <c r="C196" s="31">
        <f t="shared" ref="C196:C200" si="33">D167</f>
        <v>15</v>
      </c>
      <c r="D196" s="129">
        <f t="shared" ref="D196:D200" si="34">B196*C196</f>
        <v>0</v>
      </c>
    </row>
    <row r="197" spans="1:4" ht="24" customHeight="1" thickBot="1" x14ac:dyDescent="0.3">
      <c r="A197" s="111" t="s">
        <v>160</v>
      </c>
      <c r="B197" s="122">
        <f>B196</f>
        <v>0</v>
      </c>
      <c r="C197" s="32">
        <f t="shared" si="33"/>
        <v>22</v>
      </c>
      <c r="D197" s="131">
        <f t="shared" si="34"/>
        <v>0</v>
      </c>
    </row>
    <row r="198" spans="1:4" ht="24" customHeight="1" x14ac:dyDescent="0.25">
      <c r="A198" s="112" t="s">
        <v>156</v>
      </c>
      <c r="B198" s="120">
        <f>B197</f>
        <v>0</v>
      </c>
      <c r="C198" s="30">
        <f t="shared" si="33"/>
        <v>15</v>
      </c>
      <c r="D198" s="128">
        <f t="shared" si="34"/>
        <v>0</v>
      </c>
    </row>
    <row r="199" spans="1:4" ht="24" customHeight="1" x14ac:dyDescent="0.25">
      <c r="A199" s="114" t="s">
        <v>157</v>
      </c>
      <c r="B199" s="121">
        <f>B198</f>
        <v>0</v>
      </c>
      <c r="C199" s="31">
        <f t="shared" si="33"/>
        <v>15</v>
      </c>
      <c r="D199" s="129">
        <f t="shared" si="34"/>
        <v>0</v>
      </c>
    </row>
    <row r="200" spans="1:4" ht="24" customHeight="1" thickBot="1" x14ac:dyDescent="0.3">
      <c r="A200" s="111" t="s">
        <v>161</v>
      </c>
      <c r="B200" s="122">
        <f>B199</f>
        <v>0</v>
      </c>
      <c r="C200" s="32">
        <f t="shared" si="33"/>
        <v>22</v>
      </c>
      <c r="D200" s="131">
        <f t="shared" si="34"/>
        <v>0</v>
      </c>
    </row>
    <row r="201" spans="1:4" ht="24" customHeight="1" thickBot="1" x14ac:dyDescent="0.3"/>
    <row r="202" spans="1:4" ht="24" customHeight="1" thickBot="1" x14ac:dyDescent="0.3">
      <c r="A202" s="288" t="s">
        <v>51</v>
      </c>
      <c r="B202" s="289"/>
      <c r="C202" s="289"/>
      <c r="D202" s="290"/>
    </row>
    <row r="203" spans="1:4" ht="24" customHeight="1" thickBot="1" x14ac:dyDescent="0.3">
      <c r="A203" s="23" t="s">
        <v>3</v>
      </c>
      <c r="B203" s="24" t="s">
        <v>1</v>
      </c>
      <c r="C203" s="24" t="s">
        <v>2</v>
      </c>
      <c r="D203" s="25" t="s">
        <v>44</v>
      </c>
    </row>
    <row r="204" spans="1:4" ht="24" customHeight="1" x14ac:dyDescent="0.25">
      <c r="A204" s="112" t="s">
        <v>155</v>
      </c>
      <c r="B204" s="120">
        <f>D195</f>
        <v>0</v>
      </c>
      <c r="C204" s="117"/>
      <c r="D204" s="128">
        <f>B204*C204</f>
        <v>0</v>
      </c>
    </row>
    <row r="205" spans="1:4" ht="24" customHeight="1" x14ac:dyDescent="0.25">
      <c r="A205" s="114" t="s">
        <v>158</v>
      </c>
      <c r="B205" s="121">
        <f t="shared" ref="B205:B209" si="35">D196</f>
        <v>0</v>
      </c>
      <c r="C205" s="118">
        <f>C204</f>
        <v>0</v>
      </c>
      <c r="D205" s="129">
        <f t="shared" ref="D205:D209" si="36">B205*C205</f>
        <v>0</v>
      </c>
    </row>
    <row r="206" spans="1:4" ht="24" customHeight="1" x14ac:dyDescent="0.25">
      <c r="A206" s="114" t="s">
        <v>160</v>
      </c>
      <c r="B206" s="121">
        <f t="shared" si="35"/>
        <v>0</v>
      </c>
      <c r="C206" s="118">
        <f>C205</f>
        <v>0</v>
      </c>
      <c r="D206" s="129">
        <f t="shared" si="36"/>
        <v>0</v>
      </c>
    </row>
    <row r="207" spans="1:4" ht="24" customHeight="1" x14ac:dyDescent="0.25">
      <c r="A207" s="114" t="s">
        <v>156</v>
      </c>
      <c r="B207" s="121">
        <f t="shared" si="35"/>
        <v>0</v>
      </c>
      <c r="C207" s="118">
        <f>C206</f>
        <v>0</v>
      </c>
      <c r="D207" s="129">
        <f t="shared" si="36"/>
        <v>0</v>
      </c>
    </row>
    <row r="208" spans="1:4" ht="24" customHeight="1" x14ac:dyDescent="0.25">
      <c r="A208" s="114" t="s">
        <v>157</v>
      </c>
      <c r="B208" s="121">
        <f t="shared" si="35"/>
        <v>0</v>
      </c>
      <c r="C208" s="118">
        <f>C207</f>
        <v>0</v>
      </c>
      <c r="D208" s="129">
        <f t="shared" si="36"/>
        <v>0</v>
      </c>
    </row>
    <row r="209" spans="1:8" ht="24" customHeight="1" thickBot="1" x14ac:dyDescent="0.3">
      <c r="A209" s="111" t="s">
        <v>161</v>
      </c>
      <c r="B209" s="122">
        <f t="shared" si="35"/>
        <v>0</v>
      </c>
      <c r="C209" s="119">
        <f>C208</f>
        <v>0</v>
      </c>
      <c r="D209" s="131">
        <f t="shared" si="36"/>
        <v>0</v>
      </c>
    </row>
    <row r="210" spans="1:8" ht="24" customHeight="1" thickBot="1" x14ac:dyDescent="0.3"/>
    <row r="211" spans="1:8" ht="24" customHeight="1" thickBot="1" x14ac:dyDescent="0.3">
      <c r="A211" s="288" t="s">
        <v>52</v>
      </c>
      <c r="B211" s="289"/>
      <c r="C211" s="289"/>
      <c r="D211" s="290"/>
    </row>
    <row r="212" spans="1:8" ht="24" customHeight="1" thickBot="1" x14ac:dyDescent="0.3">
      <c r="A212" s="23" t="s">
        <v>3</v>
      </c>
      <c r="B212" s="24" t="s">
        <v>40</v>
      </c>
      <c r="C212" s="24" t="s">
        <v>44</v>
      </c>
      <c r="D212" s="25" t="s">
        <v>47</v>
      </c>
    </row>
    <row r="213" spans="1:8" ht="24" customHeight="1" x14ac:dyDescent="0.25">
      <c r="A213" s="112" t="s">
        <v>155</v>
      </c>
      <c r="B213" s="120">
        <f>D195</f>
        <v>0</v>
      </c>
      <c r="C213" s="120">
        <f>D204</f>
        <v>0</v>
      </c>
      <c r="D213" s="128">
        <f>B213-C213</f>
        <v>0</v>
      </c>
    </row>
    <row r="214" spans="1:8" ht="24" customHeight="1" x14ac:dyDescent="0.25">
      <c r="A214" s="114" t="s">
        <v>158</v>
      </c>
      <c r="B214" s="121">
        <f t="shared" ref="B214:B218" si="37">D196</f>
        <v>0</v>
      </c>
      <c r="C214" s="121">
        <f t="shared" ref="C214:C218" si="38">D205</f>
        <v>0</v>
      </c>
      <c r="D214" s="129">
        <f t="shared" ref="D214:D218" si="39">B214-C214</f>
        <v>0</v>
      </c>
    </row>
    <row r="215" spans="1:8" ht="24" customHeight="1" thickBot="1" x14ac:dyDescent="0.3">
      <c r="A215" s="123" t="s">
        <v>160</v>
      </c>
      <c r="B215" s="124">
        <f t="shared" si="37"/>
        <v>0</v>
      </c>
      <c r="C215" s="124">
        <f t="shared" si="38"/>
        <v>0</v>
      </c>
      <c r="D215" s="130">
        <f t="shared" si="39"/>
        <v>0</v>
      </c>
    </row>
    <row r="216" spans="1:8" ht="24" customHeight="1" x14ac:dyDescent="0.25">
      <c r="A216" s="112" t="s">
        <v>156</v>
      </c>
      <c r="B216" s="120">
        <f t="shared" si="37"/>
        <v>0</v>
      </c>
      <c r="C216" s="120">
        <f t="shared" si="38"/>
        <v>0</v>
      </c>
      <c r="D216" s="128">
        <f t="shared" si="39"/>
        <v>0</v>
      </c>
    </row>
    <row r="217" spans="1:8" ht="24" customHeight="1" x14ac:dyDescent="0.25">
      <c r="A217" s="114" t="s">
        <v>157</v>
      </c>
      <c r="B217" s="121">
        <f t="shared" si="37"/>
        <v>0</v>
      </c>
      <c r="C217" s="121">
        <f t="shared" si="38"/>
        <v>0</v>
      </c>
      <c r="D217" s="129">
        <f t="shared" si="39"/>
        <v>0</v>
      </c>
    </row>
    <row r="218" spans="1:8" ht="24" customHeight="1" thickBot="1" x14ac:dyDescent="0.3">
      <c r="A218" s="111" t="s">
        <v>161</v>
      </c>
      <c r="B218" s="122">
        <f t="shared" si="37"/>
        <v>0</v>
      </c>
      <c r="C218" s="122">
        <f t="shared" si="38"/>
        <v>0</v>
      </c>
      <c r="D218" s="131">
        <f t="shared" si="39"/>
        <v>0</v>
      </c>
      <c r="H218" s="162"/>
    </row>
    <row r="220" spans="1:8" ht="51.75" customHeight="1" x14ac:dyDescent="0.25">
      <c r="A220" s="294" t="s">
        <v>289</v>
      </c>
      <c r="B220" s="294"/>
      <c r="C220" s="294"/>
      <c r="D220" s="294"/>
      <c r="E220" s="294"/>
      <c r="F220" s="294"/>
      <c r="G220" s="294"/>
      <c r="H220" s="294"/>
    </row>
    <row r="221" spans="1:8" ht="24" customHeight="1" thickBot="1" x14ac:dyDescent="0.3"/>
    <row r="222" spans="1:8" ht="24" customHeight="1" thickBot="1" x14ac:dyDescent="0.3">
      <c r="A222" s="288" t="s">
        <v>267</v>
      </c>
      <c r="B222" s="289"/>
      <c r="C222" s="289"/>
      <c r="D222" s="290"/>
    </row>
    <row r="223" spans="1:8" ht="24" customHeight="1" thickBot="1" x14ac:dyDescent="0.3">
      <c r="A223" s="23" t="s">
        <v>3</v>
      </c>
      <c r="B223" s="24"/>
      <c r="C223" s="24"/>
      <c r="D223" s="25"/>
    </row>
    <row r="224" spans="1:8" ht="24" customHeight="1" x14ac:dyDescent="0.25">
      <c r="A224" s="4" t="s">
        <v>155</v>
      </c>
      <c r="B224" s="11"/>
      <c r="C224" s="11"/>
      <c r="D224" s="16"/>
    </row>
    <row r="225" spans="1:8" ht="24" customHeight="1" x14ac:dyDescent="0.25">
      <c r="A225" s="7" t="s">
        <v>158</v>
      </c>
      <c r="B225" s="12"/>
      <c r="C225" s="12"/>
      <c r="D225" s="17"/>
    </row>
    <row r="226" spans="1:8" ht="24" customHeight="1" thickBot="1" x14ac:dyDescent="0.3">
      <c r="A226" s="14" t="s">
        <v>160</v>
      </c>
      <c r="B226" s="15"/>
      <c r="C226" s="15"/>
      <c r="D226" s="18"/>
    </row>
    <row r="227" spans="1:8" ht="24" customHeight="1" x14ac:dyDescent="0.25">
      <c r="A227" s="4" t="s">
        <v>156</v>
      </c>
      <c r="B227" s="11"/>
      <c r="C227" s="11"/>
      <c r="D227" s="16"/>
    </row>
    <row r="228" spans="1:8" ht="24" customHeight="1" x14ac:dyDescent="0.25">
      <c r="A228" s="7" t="s">
        <v>157</v>
      </c>
      <c r="B228" s="12"/>
      <c r="C228" s="12"/>
      <c r="D228" s="17"/>
    </row>
    <row r="229" spans="1:8" ht="24" customHeight="1" thickBot="1" x14ac:dyDescent="0.3">
      <c r="A229" s="2" t="s">
        <v>161</v>
      </c>
      <c r="B229" s="13"/>
      <c r="C229" s="13"/>
      <c r="D229" s="19"/>
      <c r="H229" s="162"/>
    </row>
    <row r="231" spans="1:8" ht="46.5" customHeight="1" x14ac:dyDescent="0.25">
      <c r="A231" s="294" t="s">
        <v>290</v>
      </c>
      <c r="B231" s="294"/>
      <c r="C231" s="294"/>
      <c r="D231" s="294"/>
      <c r="E231" s="294"/>
      <c r="F231" s="294"/>
      <c r="G231" s="294"/>
      <c r="H231" s="294"/>
    </row>
    <row r="232" spans="1:8" ht="24" customHeight="1" thickBot="1" x14ac:dyDescent="0.3"/>
    <row r="233" spans="1:8" ht="24" customHeight="1" thickBot="1" x14ac:dyDescent="0.3">
      <c r="A233" s="288" t="s">
        <v>268</v>
      </c>
      <c r="B233" s="289"/>
      <c r="C233" s="289"/>
      <c r="D233" s="290"/>
    </row>
    <row r="234" spans="1:8" ht="24" customHeight="1" thickBot="1" x14ac:dyDescent="0.3">
      <c r="A234" s="23" t="s">
        <v>3</v>
      </c>
      <c r="B234" s="24"/>
      <c r="C234" s="24"/>
      <c r="D234" s="25"/>
    </row>
    <row r="235" spans="1:8" ht="24" customHeight="1" x14ac:dyDescent="0.25">
      <c r="A235" s="4" t="s">
        <v>155</v>
      </c>
      <c r="B235" s="11"/>
      <c r="C235" s="11"/>
      <c r="D235" s="16"/>
    </row>
    <row r="236" spans="1:8" ht="24" customHeight="1" x14ac:dyDescent="0.25">
      <c r="A236" s="7" t="s">
        <v>158</v>
      </c>
      <c r="B236" s="12"/>
      <c r="C236" s="12"/>
      <c r="D236" s="17"/>
    </row>
    <row r="237" spans="1:8" ht="24" customHeight="1" thickBot="1" x14ac:dyDescent="0.3">
      <c r="A237" s="14" t="s">
        <v>160</v>
      </c>
      <c r="B237" s="15"/>
      <c r="C237" s="15"/>
      <c r="D237" s="18"/>
    </row>
    <row r="238" spans="1:8" ht="24" customHeight="1" x14ac:dyDescent="0.25">
      <c r="A238" s="4" t="s">
        <v>156</v>
      </c>
      <c r="B238" s="11"/>
      <c r="C238" s="11"/>
      <c r="D238" s="16"/>
    </row>
    <row r="239" spans="1:8" ht="24" customHeight="1" x14ac:dyDescent="0.25">
      <c r="A239" s="7" t="s">
        <v>157</v>
      </c>
      <c r="B239" s="12"/>
      <c r="C239" s="12"/>
      <c r="D239" s="17"/>
    </row>
    <row r="240" spans="1:8" ht="24" customHeight="1" thickBot="1" x14ac:dyDescent="0.3">
      <c r="A240" s="2" t="s">
        <v>161</v>
      </c>
      <c r="B240" s="13"/>
      <c r="C240" s="13"/>
      <c r="D240" s="19"/>
      <c r="H240" s="33"/>
    </row>
    <row r="241" spans="1:8" ht="24" customHeight="1" thickBot="1" x14ac:dyDescent="0.3"/>
    <row r="242" spans="1:8" ht="24" customHeight="1" thickBot="1" x14ac:dyDescent="0.3">
      <c r="A242" s="285" t="s">
        <v>36</v>
      </c>
      <c r="B242" s="286"/>
      <c r="C242" s="286"/>
      <c r="D242" s="286"/>
      <c r="E242" s="286"/>
      <c r="F242" s="287"/>
      <c r="G242" s="33"/>
    </row>
    <row r="243" spans="1:8" ht="24" customHeight="1" thickBot="1" x14ac:dyDescent="0.3">
      <c r="A243" s="23" t="s">
        <v>3</v>
      </c>
      <c r="B243" s="24" t="s">
        <v>53</v>
      </c>
      <c r="C243" s="24" t="s">
        <v>54</v>
      </c>
      <c r="D243" s="24" t="s">
        <v>269</v>
      </c>
      <c r="E243" s="24" t="s">
        <v>270</v>
      </c>
      <c r="F243" s="25" t="s">
        <v>16</v>
      </c>
    </row>
    <row r="244" spans="1:8" ht="24" customHeight="1" x14ac:dyDescent="0.25">
      <c r="A244" s="112" t="s">
        <v>155</v>
      </c>
      <c r="B244" s="120">
        <f>D184</f>
        <v>0</v>
      </c>
      <c r="C244" s="120">
        <f>D213</f>
        <v>0</v>
      </c>
      <c r="D244" s="120">
        <f>D224</f>
        <v>0</v>
      </c>
      <c r="E244" s="120">
        <f t="shared" ref="E244:E249" si="40">D235</f>
        <v>0</v>
      </c>
      <c r="F244" s="128">
        <f>SUM(B244:E244)</f>
        <v>0</v>
      </c>
    </row>
    <row r="245" spans="1:8" ht="24" customHeight="1" x14ac:dyDescent="0.25">
      <c r="A245" s="114" t="s">
        <v>158</v>
      </c>
      <c r="B245" s="121">
        <f t="shared" ref="B245:B249" si="41">D185</f>
        <v>0</v>
      </c>
      <c r="C245" s="121">
        <f t="shared" ref="C245:C249" si="42">D214</f>
        <v>0</v>
      </c>
      <c r="D245" s="121">
        <f t="shared" ref="D245:D249" si="43">D225</f>
        <v>0</v>
      </c>
      <c r="E245" s="121">
        <f t="shared" si="40"/>
        <v>0</v>
      </c>
      <c r="F245" s="129">
        <f t="shared" ref="F245:F249" si="44">SUM(B245:E245)</f>
        <v>0</v>
      </c>
    </row>
    <row r="246" spans="1:8" ht="24" customHeight="1" thickBot="1" x14ac:dyDescent="0.3">
      <c r="A246" s="123" t="s">
        <v>160</v>
      </c>
      <c r="B246" s="124">
        <f t="shared" si="41"/>
        <v>0</v>
      </c>
      <c r="C246" s="124">
        <f t="shared" si="42"/>
        <v>0</v>
      </c>
      <c r="D246" s="124">
        <f t="shared" si="43"/>
        <v>0</v>
      </c>
      <c r="E246" s="124">
        <f t="shared" si="40"/>
        <v>0</v>
      </c>
      <c r="F246" s="130">
        <f t="shared" si="44"/>
        <v>0</v>
      </c>
    </row>
    <row r="247" spans="1:8" ht="24" customHeight="1" x14ac:dyDescent="0.25">
      <c r="A247" s="112" t="s">
        <v>156</v>
      </c>
      <c r="B247" s="120">
        <f t="shared" si="41"/>
        <v>0</v>
      </c>
      <c r="C247" s="120">
        <f t="shared" si="42"/>
        <v>0</v>
      </c>
      <c r="D247" s="120">
        <f t="shared" si="43"/>
        <v>0</v>
      </c>
      <c r="E247" s="120">
        <f t="shared" si="40"/>
        <v>0</v>
      </c>
      <c r="F247" s="128">
        <f t="shared" si="44"/>
        <v>0</v>
      </c>
    </row>
    <row r="248" spans="1:8" ht="24" customHeight="1" x14ac:dyDescent="0.25">
      <c r="A248" s="114" t="s">
        <v>157</v>
      </c>
      <c r="B248" s="121">
        <f t="shared" si="41"/>
        <v>0</v>
      </c>
      <c r="C248" s="121">
        <f t="shared" si="42"/>
        <v>0</v>
      </c>
      <c r="D248" s="121">
        <f t="shared" si="43"/>
        <v>0</v>
      </c>
      <c r="E248" s="121">
        <f t="shared" si="40"/>
        <v>0</v>
      </c>
      <c r="F248" s="129">
        <f t="shared" si="44"/>
        <v>0</v>
      </c>
    </row>
    <row r="249" spans="1:8" ht="24" customHeight="1" thickBot="1" x14ac:dyDescent="0.3">
      <c r="A249" s="111" t="s">
        <v>161</v>
      </c>
      <c r="B249" s="122">
        <f t="shared" si="41"/>
        <v>0</v>
      </c>
      <c r="C249" s="122">
        <f t="shared" si="42"/>
        <v>0</v>
      </c>
      <c r="D249" s="122">
        <f t="shared" si="43"/>
        <v>0</v>
      </c>
      <c r="E249" s="122">
        <f t="shared" si="40"/>
        <v>0</v>
      </c>
      <c r="F249" s="131">
        <f t="shared" si="44"/>
        <v>0</v>
      </c>
      <c r="H249" s="162"/>
    </row>
    <row r="251" spans="1:8" ht="24" customHeight="1" x14ac:dyDescent="0.25">
      <c r="A251" s="292" t="s">
        <v>141</v>
      </c>
      <c r="B251" s="292"/>
      <c r="C251" s="292"/>
      <c r="D251" s="292"/>
      <c r="E251" s="292"/>
      <c r="F251" s="292"/>
      <c r="G251" s="292"/>
      <c r="H251" s="292"/>
    </row>
    <row r="252" spans="1:8" ht="24" customHeight="1" thickBot="1" x14ac:dyDescent="0.3"/>
    <row r="253" spans="1:8" ht="24" customHeight="1" thickBot="1" x14ac:dyDescent="0.3">
      <c r="A253" s="285" t="s">
        <v>141</v>
      </c>
      <c r="B253" s="286"/>
      <c r="C253" s="286"/>
      <c r="D253" s="286"/>
      <c r="E253" s="287"/>
    </row>
    <row r="254" spans="1:8" ht="24" customHeight="1" thickBot="1" x14ac:dyDescent="0.3">
      <c r="A254" s="23" t="s">
        <v>3</v>
      </c>
      <c r="B254" s="24" t="s">
        <v>65</v>
      </c>
      <c r="C254" s="24" t="s">
        <v>66</v>
      </c>
      <c r="D254" s="24" t="s">
        <v>67</v>
      </c>
      <c r="E254" s="25" t="s">
        <v>16</v>
      </c>
    </row>
    <row r="255" spans="1:8" ht="24" customHeight="1" x14ac:dyDescent="0.25">
      <c r="A255" s="112" t="s">
        <v>155</v>
      </c>
      <c r="B255" s="120">
        <f t="shared" ref="B255:B260" si="45">E110</f>
        <v>0</v>
      </c>
      <c r="C255" s="120">
        <f t="shared" ref="C255:C260" si="46">D152</f>
        <v>0</v>
      </c>
      <c r="D255" s="120">
        <f>F244</f>
        <v>0</v>
      </c>
      <c r="E255" s="128">
        <f t="shared" ref="E255:E260" si="47">SUM(B255:D255)</f>
        <v>0</v>
      </c>
    </row>
    <row r="256" spans="1:8" ht="24" customHeight="1" x14ac:dyDescent="0.25">
      <c r="A256" s="114" t="s">
        <v>158</v>
      </c>
      <c r="B256" s="121">
        <f t="shared" si="45"/>
        <v>0</v>
      </c>
      <c r="C256" s="121">
        <f t="shared" si="46"/>
        <v>0</v>
      </c>
      <c r="D256" s="121">
        <f t="shared" ref="D256:D260" si="48">F245</f>
        <v>0</v>
      </c>
      <c r="E256" s="129">
        <f t="shared" si="47"/>
        <v>0</v>
      </c>
    </row>
    <row r="257" spans="1:8" ht="24" customHeight="1" thickBot="1" x14ac:dyDescent="0.3">
      <c r="A257" s="175" t="s">
        <v>160</v>
      </c>
      <c r="B257" s="122">
        <f t="shared" si="45"/>
        <v>0</v>
      </c>
      <c r="C257" s="122">
        <f t="shared" si="46"/>
        <v>0</v>
      </c>
      <c r="D257" s="122">
        <f t="shared" si="48"/>
        <v>0</v>
      </c>
      <c r="E257" s="131">
        <f t="shared" si="47"/>
        <v>0</v>
      </c>
    </row>
    <row r="258" spans="1:8" ht="24" customHeight="1" x14ac:dyDescent="0.25">
      <c r="A258" s="1" t="s">
        <v>156</v>
      </c>
      <c r="B258" s="21">
        <f t="shared" si="45"/>
        <v>0</v>
      </c>
      <c r="C258" s="21">
        <f t="shared" si="46"/>
        <v>0</v>
      </c>
      <c r="D258" s="21">
        <f t="shared" si="48"/>
        <v>0</v>
      </c>
      <c r="E258" s="20">
        <f t="shared" si="47"/>
        <v>0</v>
      </c>
    </row>
    <row r="259" spans="1:8" ht="24" customHeight="1" x14ac:dyDescent="0.25">
      <c r="A259" s="114" t="s">
        <v>157</v>
      </c>
      <c r="B259" s="121">
        <f t="shared" si="45"/>
        <v>0</v>
      </c>
      <c r="C259" s="121">
        <f t="shared" si="46"/>
        <v>0</v>
      </c>
      <c r="D259" s="121">
        <f t="shared" si="48"/>
        <v>0</v>
      </c>
      <c r="E259" s="129">
        <f t="shared" si="47"/>
        <v>0</v>
      </c>
    </row>
    <row r="260" spans="1:8" ht="24" customHeight="1" thickBot="1" x14ac:dyDescent="0.3">
      <c r="A260" s="111" t="s">
        <v>161</v>
      </c>
      <c r="B260" s="122">
        <f t="shared" si="45"/>
        <v>0</v>
      </c>
      <c r="C260" s="122">
        <f t="shared" si="46"/>
        <v>0</v>
      </c>
      <c r="D260" s="122">
        <f t="shared" si="48"/>
        <v>0</v>
      </c>
      <c r="E260" s="131">
        <f t="shared" si="47"/>
        <v>0</v>
      </c>
      <c r="H260" s="162"/>
    </row>
    <row r="262" spans="1:8" ht="24" customHeight="1" x14ac:dyDescent="0.25">
      <c r="A262" s="292" t="s">
        <v>55</v>
      </c>
      <c r="B262" s="292"/>
      <c r="C262" s="292"/>
      <c r="D262" s="292"/>
      <c r="E262" s="292"/>
      <c r="F262" s="292"/>
      <c r="G262" s="292"/>
      <c r="H262" s="292"/>
    </row>
    <row r="263" spans="1:8" ht="53.25" customHeight="1" x14ac:dyDescent="0.25">
      <c r="A263" s="291" t="s">
        <v>282</v>
      </c>
      <c r="B263" s="291"/>
      <c r="C263" s="291"/>
      <c r="D263" s="291"/>
      <c r="E263" s="291"/>
      <c r="F263" s="291"/>
      <c r="G263" s="291"/>
      <c r="H263" s="291"/>
    </row>
    <row r="264" spans="1:8" ht="24" customHeight="1" thickBot="1" x14ac:dyDescent="0.3"/>
    <row r="265" spans="1:8" ht="16.5" thickBot="1" x14ac:dyDescent="0.3">
      <c r="A265" s="314" t="s">
        <v>56</v>
      </c>
      <c r="B265" s="315"/>
    </row>
    <row r="266" spans="1:8" ht="16.5" thickBot="1" x14ac:dyDescent="0.3">
      <c r="A266" s="274" t="s">
        <v>57</v>
      </c>
      <c r="B266" s="275" t="s">
        <v>2</v>
      </c>
    </row>
    <row r="267" spans="1:8" ht="31.5" x14ac:dyDescent="0.25">
      <c r="A267" s="37" t="s">
        <v>58</v>
      </c>
      <c r="B267" s="90"/>
    </row>
    <row r="268" spans="1:8" ht="31.5" x14ac:dyDescent="0.25">
      <c r="A268" s="172" t="s">
        <v>59</v>
      </c>
      <c r="B268" s="173">
        <f>B267*45%</f>
        <v>0</v>
      </c>
    </row>
    <row r="269" spans="1:8" ht="31.5" x14ac:dyDescent="0.25">
      <c r="A269" s="172" t="s">
        <v>60</v>
      </c>
      <c r="B269" s="173">
        <f>B267*55%</f>
        <v>0</v>
      </c>
    </row>
    <row r="270" spans="1:8" ht="32.25" customHeight="1" x14ac:dyDescent="0.25">
      <c r="A270" s="34" t="s">
        <v>61</v>
      </c>
      <c r="B270" s="91"/>
    </row>
    <row r="271" spans="1:8" ht="30" customHeight="1" thickBot="1" x14ac:dyDescent="0.3">
      <c r="A271" s="35" t="s">
        <v>62</v>
      </c>
      <c r="B271" s="92"/>
    </row>
    <row r="272" spans="1:8" ht="24" customHeight="1" thickBot="1" x14ac:dyDescent="0.3">
      <c r="A272" s="274" t="s">
        <v>32</v>
      </c>
      <c r="B272" s="36">
        <f>SUM(B268:B271)</f>
        <v>0</v>
      </c>
      <c r="H272" s="162"/>
    </row>
    <row r="274" spans="1:8" ht="24" customHeight="1" x14ac:dyDescent="0.25">
      <c r="A274" s="295" t="s">
        <v>63</v>
      </c>
      <c r="B274" s="296"/>
      <c r="C274" s="296"/>
      <c r="D274" s="296"/>
      <c r="E274" s="296"/>
      <c r="F274" s="296"/>
      <c r="G274" s="296"/>
      <c r="H274" s="296"/>
    </row>
    <row r="275" spans="1:8" ht="106.5" customHeight="1" x14ac:dyDescent="0.25">
      <c r="A275" s="291" t="s">
        <v>291</v>
      </c>
      <c r="B275" s="291"/>
      <c r="C275" s="291"/>
      <c r="D275" s="291"/>
      <c r="E275" s="291"/>
      <c r="F275" s="291"/>
      <c r="G275" s="291"/>
      <c r="H275" s="291"/>
    </row>
    <row r="276" spans="1:8" ht="16.5" thickBot="1" x14ac:dyDescent="0.3"/>
    <row r="277" spans="1:8" ht="24" customHeight="1" thickBot="1" x14ac:dyDescent="0.3">
      <c r="A277" s="288" t="s">
        <v>64</v>
      </c>
      <c r="B277" s="289"/>
      <c r="C277" s="289"/>
      <c r="D277" s="290"/>
    </row>
    <row r="278" spans="1:8" ht="30" customHeight="1" thickBot="1" x14ac:dyDescent="0.3">
      <c r="A278" s="23" t="s">
        <v>3</v>
      </c>
      <c r="B278" s="24" t="s">
        <v>1</v>
      </c>
      <c r="C278" s="158" t="s">
        <v>143</v>
      </c>
      <c r="D278" s="25" t="s">
        <v>4</v>
      </c>
    </row>
    <row r="279" spans="1:8" ht="24" customHeight="1" x14ac:dyDescent="0.25">
      <c r="A279" s="112" t="s">
        <v>155</v>
      </c>
      <c r="B279" s="120">
        <f t="shared" ref="B279:B284" si="49">G70+(E255-D134)</f>
        <v>0</v>
      </c>
      <c r="C279" s="113">
        <v>12</v>
      </c>
      <c r="D279" s="128">
        <f>B279/C279</f>
        <v>0</v>
      </c>
    </row>
    <row r="280" spans="1:8" ht="24" customHeight="1" x14ac:dyDescent="0.25">
      <c r="A280" s="114" t="s">
        <v>158</v>
      </c>
      <c r="B280" s="121">
        <f t="shared" si="49"/>
        <v>0</v>
      </c>
      <c r="C280" s="115">
        <f>C279</f>
        <v>12</v>
      </c>
      <c r="D280" s="129">
        <f t="shared" ref="D280:D284" si="50">B280/C280</f>
        <v>0</v>
      </c>
    </row>
    <row r="281" spans="1:8" ht="24" customHeight="1" thickBot="1" x14ac:dyDescent="0.3">
      <c r="A281" s="123" t="s">
        <v>160</v>
      </c>
      <c r="B281" s="124">
        <f t="shared" si="49"/>
        <v>0</v>
      </c>
      <c r="C281" s="138">
        <f>C280</f>
        <v>12</v>
      </c>
      <c r="D281" s="130">
        <f t="shared" si="50"/>
        <v>0</v>
      </c>
    </row>
    <row r="282" spans="1:8" ht="24" customHeight="1" x14ac:dyDescent="0.25">
      <c r="A282" s="112" t="s">
        <v>156</v>
      </c>
      <c r="B282" s="120">
        <f t="shared" si="49"/>
        <v>0</v>
      </c>
      <c r="C282" s="113">
        <f>C281</f>
        <v>12</v>
      </c>
      <c r="D282" s="128">
        <f t="shared" si="50"/>
        <v>0</v>
      </c>
    </row>
    <row r="283" spans="1:8" ht="24" customHeight="1" x14ac:dyDescent="0.25">
      <c r="A283" s="114" t="s">
        <v>157</v>
      </c>
      <c r="B283" s="121">
        <f t="shared" si="49"/>
        <v>0</v>
      </c>
      <c r="C283" s="115">
        <f>C282</f>
        <v>12</v>
      </c>
      <c r="D283" s="129">
        <f t="shared" si="50"/>
        <v>0</v>
      </c>
    </row>
    <row r="284" spans="1:8" ht="33" customHeight="1" thickBot="1" x14ac:dyDescent="0.3">
      <c r="A284" s="111" t="s">
        <v>161</v>
      </c>
      <c r="B284" s="122">
        <f t="shared" si="49"/>
        <v>0</v>
      </c>
      <c r="C284" s="116">
        <f>C283</f>
        <v>12</v>
      </c>
      <c r="D284" s="131">
        <f t="shared" si="50"/>
        <v>0</v>
      </c>
    </row>
    <row r="285" spans="1:8" ht="16.5" thickBot="1" x14ac:dyDescent="0.3"/>
    <row r="286" spans="1:8" ht="25.5" customHeight="1" thickBot="1" x14ac:dyDescent="0.3">
      <c r="A286" s="304" t="s">
        <v>68</v>
      </c>
      <c r="B286" s="305"/>
      <c r="C286" s="305"/>
      <c r="D286" s="306"/>
      <c r="E286" s="39"/>
    </row>
    <row r="287" spans="1:8" ht="28.5" customHeight="1" thickBot="1" x14ac:dyDescent="0.3">
      <c r="A287" s="23" t="s">
        <v>3</v>
      </c>
      <c r="B287" s="24" t="s">
        <v>1</v>
      </c>
      <c r="C287" s="38" t="s">
        <v>69</v>
      </c>
      <c r="D287" s="25" t="s">
        <v>4</v>
      </c>
    </row>
    <row r="288" spans="1:8" ht="24" customHeight="1" x14ac:dyDescent="0.25">
      <c r="A288" s="112" t="s">
        <v>155</v>
      </c>
      <c r="B288" s="120">
        <f t="shared" ref="B288:B293" si="51">D143</f>
        <v>0</v>
      </c>
      <c r="C288" s="117">
        <v>0.5</v>
      </c>
      <c r="D288" s="128">
        <f>B288*C288</f>
        <v>0</v>
      </c>
    </row>
    <row r="289" spans="1:8" ht="24" customHeight="1" x14ac:dyDescent="0.25">
      <c r="A289" s="114" t="s">
        <v>158</v>
      </c>
      <c r="B289" s="121">
        <f t="shared" si="51"/>
        <v>0</v>
      </c>
      <c r="C289" s="118">
        <v>0.5</v>
      </c>
      <c r="D289" s="129">
        <f t="shared" ref="D289:D293" si="52">B289*C289</f>
        <v>0</v>
      </c>
    </row>
    <row r="290" spans="1:8" ht="24" customHeight="1" thickBot="1" x14ac:dyDescent="0.3">
      <c r="A290" s="123" t="s">
        <v>160</v>
      </c>
      <c r="B290" s="124">
        <f t="shared" si="51"/>
        <v>0</v>
      </c>
      <c r="C290" s="125">
        <v>0.5</v>
      </c>
      <c r="D290" s="130">
        <f t="shared" si="52"/>
        <v>0</v>
      </c>
    </row>
    <row r="291" spans="1:8" ht="24" customHeight="1" x14ac:dyDescent="0.25">
      <c r="A291" s="112" t="s">
        <v>156</v>
      </c>
      <c r="B291" s="120">
        <f t="shared" si="51"/>
        <v>0</v>
      </c>
      <c r="C291" s="117">
        <v>0.5</v>
      </c>
      <c r="D291" s="128">
        <f t="shared" si="52"/>
        <v>0</v>
      </c>
    </row>
    <row r="292" spans="1:8" ht="24" customHeight="1" x14ac:dyDescent="0.25">
      <c r="A292" s="114" t="s">
        <v>157</v>
      </c>
      <c r="B292" s="121">
        <f t="shared" si="51"/>
        <v>0</v>
      </c>
      <c r="C292" s="118">
        <v>0.5</v>
      </c>
      <c r="D292" s="129">
        <f t="shared" si="52"/>
        <v>0</v>
      </c>
    </row>
    <row r="293" spans="1:8" ht="24" customHeight="1" thickBot="1" x14ac:dyDescent="0.3">
      <c r="A293" s="111" t="s">
        <v>161</v>
      </c>
      <c r="B293" s="122">
        <f t="shared" si="51"/>
        <v>0</v>
      </c>
      <c r="C293" s="119">
        <v>0.5</v>
      </c>
      <c r="D293" s="131">
        <f t="shared" si="52"/>
        <v>0</v>
      </c>
    </row>
    <row r="294" spans="1:8" ht="24" customHeight="1" thickBot="1" x14ac:dyDescent="0.3"/>
    <row r="295" spans="1:8" ht="24" customHeight="1" thickBot="1" x14ac:dyDescent="0.3">
      <c r="A295" s="288" t="s">
        <v>70</v>
      </c>
      <c r="B295" s="289"/>
      <c r="C295" s="289"/>
      <c r="D295" s="290"/>
    </row>
    <row r="296" spans="1:8" ht="24" customHeight="1" thickBot="1" x14ac:dyDescent="0.3">
      <c r="A296" s="23" t="s">
        <v>3</v>
      </c>
      <c r="B296" s="24" t="s">
        <v>1</v>
      </c>
      <c r="C296" s="24" t="s">
        <v>2</v>
      </c>
      <c r="D296" s="25" t="s">
        <v>4</v>
      </c>
    </row>
    <row r="297" spans="1:8" ht="24" customHeight="1" x14ac:dyDescent="0.25">
      <c r="A297" s="112" t="s">
        <v>155</v>
      </c>
      <c r="B297" s="120">
        <f>D279+D288</f>
        <v>0</v>
      </c>
      <c r="C297" s="134">
        <f>$B$268</f>
        <v>0</v>
      </c>
      <c r="D297" s="128">
        <f>B297*C297</f>
        <v>0</v>
      </c>
    </row>
    <row r="298" spans="1:8" ht="24" customHeight="1" x14ac:dyDescent="0.25">
      <c r="A298" s="114" t="s">
        <v>158</v>
      </c>
      <c r="B298" s="121">
        <f t="shared" ref="B298:B302" si="53">D280+D289</f>
        <v>0</v>
      </c>
      <c r="C298" s="132">
        <f t="shared" ref="C298:C302" si="54">$B$268</f>
        <v>0</v>
      </c>
      <c r="D298" s="129">
        <f t="shared" ref="D298:D302" si="55">B298*C298</f>
        <v>0</v>
      </c>
    </row>
    <row r="299" spans="1:8" ht="24" customHeight="1" thickBot="1" x14ac:dyDescent="0.3">
      <c r="A299" s="123" t="s">
        <v>160</v>
      </c>
      <c r="B299" s="124">
        <f t="shared" si="53"/>
        <v>0</v>
      </c>
      <c r="C299" s="137">
        <f t="shared" si="54"/>
        <v>0</v>
      </c>
      <c r="D299" s="130">
        <f t="shared" si="55"/>
        <v>0</v>
      </c>
    </row>
    <row r="300" spans="1:8" ht="24" customHeight="1" x14ac:dyDescent="0.25">
      <c r="A300" s="112" t="s">
        <v>156</v>
      </c>
      <c r="B300" s="120">
        <f t="shared" si="53"/>
        <v>0</v>
      </c>
      <c r="C300" s="134">
        <f t="shared" si="54"/>
        <v>0</v>
      </c>
      <c r="D300" s="128">
        <f t="shared" si="55"/>
        <v>0</v>
      </c>
    </row>
    <row r="301" spans="1:8" ht="24" customHeight="1" x14ac:dyDescent="0.25">
      <c r="A301" s="114" t="s">
        <v>157</v>
      </c>
      <c r="B301" s="121">
        <f t="shared" si="53"/>
        <v>0</v>
      </c>
      <c r="C301" s="132">
        <f t="shared" si="54"/>
        <v>0</v>
      </c>
      <c r="D301" s="129">
        <f t="shared" si="55"/>
        <v>0</v>
      </c>
    </row>
    <row r="302" spans="1:8" ht="24" customHeight="1" thickBot="1" x14ac:dyDescent="0.3">
      <c r="A302" s="111" t="s">
        <v>161</v>
      </c>
      <c r="B302" s="122">
        <f t="shared" si="53"/>
        <v>0</v>
      </c>
      <c r="C302" s="133">
        <f t="shared" si="54"/>
        <v>0</v>
      </c>
      <c r="D302" s="131">
        <f t="shared" si="55"/>
        <v>0</v>
      </c>
      <c r="H302" s="162"/>
    </row>
    <row r="304" spans="1:8" ht="24" customHeight="1" x14ac:dyDescent="0.25">
      <c r="A304" s="295" t="s">
        <v>71</v>
      </c>
      <c r="B304" s="296"/>
      <c r="C304" s="296"/>
      <c r="D304" s="296"/>
      <c r="E304" s="296"/>
      <c r="F304" s="296"/>
      <c r="G304" s="296"/>
      <c r="H304" s="296"/>
    </row>
    <row r="305" spans="1:8" ht="101.25" customHeight="1" x14ac:dyDescent="0.25">
      <c r="A305" s="291" t="s">
        <v>292</v>
      </c>
      <c r="B305" s="291"/>
      <c r="C305" s="291"/>
      <c r="D305" s="291"/>
      <c r="E305" s="291"/>
      <c r="F305" s="291"/>
      <c r="G305" s="291"/>
      <c r="H305" s="291"/>
    </row>
    <row r="306" spans="1:8" ht="16.5" thickBot="1" x14ac:dyDescent="0.3"/>
    <row r="307" spans="1:8" ht="24" customHeight="1" thickBot="1" x14ac:dyDescent="0.3">
      <c r="A307" s="288" t="s">
        <v>72</v>
      </c>
      <c r="B307" s="289"/>
      <c r="C307" s="289"/>
      <c r="D307" s="290"/>
    </row>
    <row r="308" spans="1:8" ht="33" customHeight="1" thickBot="1" x14ac:dyDescent="0.3">
      <c r="A308" s="23" t="s">
        <v>3</v>
      </c>
      <c r="B308" s="24" t="s">
        <v>1</v>
      </c>
      <c r="C308" s="158" t="s">
        <v>143</v>
      </c>
      <c r="D308" s="25" t="s">
        <v>4</v>
      </c>
    </row>
    <row r="309" spans="1:8" ht="24" customHeight="1" x14ac:dyDescent="0.25">
      <c r="A309" s="112" t="s">
        <v>155</v>
      </c>
      <c r="B309" s="120">
        <f t="shared" ref="B309:B314" si="56">G70+E255</f>
        <v>0</v>
      </c>
      <c r="C309" s="113">
        <v>12</v>
      </c>
      <c r="D309" s="128">
        <f>B309/C309</f>
        <v>0</v>
      </c>
    </row>
    <row r="310" spans="1:8" ht="24" customHeight="1" x14ac:dyDescent="0.25">
      <c r="A310" s="114" t="s">
        <v>158</v>
      </c>
      <c r="B310" s="121">
        <f t="shared" si="56"/>
        <v>0</v>
      </c>
      <c r="C310" s="115">
        <v>12</v>
      </c>
      <c r="D310" s="129">
        <f t="shared" ref="D310:D314" si="57">B310/C310</f>
        <v>0</v>
      </c>
    </row>
    <row r="311" spans="1:8" ht="24" customHeight="1" thickBot="1" x14ac:dyDescent="0.3">
      <c r="A311" s="123" t="s">
        <v>160</v>
      </c>
      <c r="B311" s="124">
        <f t="shared" si="56"/>
        <v>0</v>
      </c>
      <c r="C311" s="138">
        <v>12</v>
      </c>
      <c r="D311" s="130">
        <f t="shared" si="57"/>
        <v>0</v>
      </c>
    </row>
    <row r="312" spans="1:8" ht="24" customHeight="1" x14ac:dyDescent="0.25">
      <c r="A312" s="112" t="s">
        <v>156</v>
      </c>
      <c r="B312" s="120">
        <f t="shared" si="56"/>
        <v>0</v>
      </c>
      <c r="C312" s="113">
        <v>12</v>
      </c>
      <c r="D312" s="128">
        <f t="shared" si="57"/>
        <v>0</v>
      </c>
    </row>
    <row r="313" spans="1:8" ht="24" customHeight="1" x14ac:dyDescent="0.25">
      <c r="A313" s="114" t="s">
        <v>157</v>
      </c>
      <c r="B313" s="121">
        <f t="shared" si="56"/>
        <v>0</v>
      </c>
      <c r="C313" s="115">
        <v>12</v>
      </c>
      <c r="D313" s="129">
        <f t="shared" si="57"/>
        <v>0</v>
      </c>
    </row>
    <row r="314" spans="1:8" ht="36.75" customHeight="1" thickBot="1" x14ac:dyDescent="0.3">
      <c r="A314" s="111" t="s">
        <v>161</v>
      </c>
      <c r="B314" s="122">
        <f t="shared" si="56"/>
        <v>0</v>
      </c>
      <c r="C314" s="116">
        <v>12</v>
      </c>
      <c r="D314" s="131">
        <f t="shared" si="57"/>
        <v>0</v>
      </c>
    </row>
    <row r="315" spans="1:8" ht="16.5" thickBot="1" x14ac:dyDescent="0.3"/>
    <row r="316" spans="1:8" ht="31.5" customHeight="1" thickBot="1" x14ac:dyDescent="0.3">
      <c r="A316" s="304" t="s">
        <v>73</v>
      </c>
      <c r="B316" s="305"/>
      <c r="C316" s="305"/>
      <c r="D316" s="306"/>
    </row>
    <row r="317" spans="1:8" ht="34.5" customHeight="1" thickBot="1" x14ac:dyDescent="0.3">
      <c r="A317" s="23" t="s">
        <v>3</v>
      </c>
      <c r="B317" s="24" t="s">
        <v>1</v>
      </c>
      <c r="C317" s="38" t="s">
        <v>69</v>
      </c>
      <c r="D317" s="25" t="s">
        <v>4</v>
      </c>
    </row>
    <row r="318" spans="1:8" ht="24" customHeight="1" x14ac:dyDescent="0.25">
      <c r="A318" s="112" t="s">
        <v>155</v>
      </c>
      <c r="B318" s="120">
        <f t="shared" ref="B318:B323" si="58">D143</f>
        <v>0</v>
      </c>
      <c r="C318" s="117">
        <v>0.5</v>
      </c>
      <c r="D318" s="128">
        <f>B318*C318</f>
        <v>0</v>
      </c>
    </row>
    <row r="319" spans="1:8" ht="24" customHeight="1" x14ac:dyDescent="0.25">
      <c r="A319" s="114" t="s">
        <v>158</v>
      </c>
      <c r="B319" s="121">
        <f t="shared" si="58"/>
        <v>0</v>
      </c>
      <c r="C319" s="118">
        <v>0.5</v>
      </c>
      <c r="D319" s="129">
        <f t="shared" ref="D319:D323" si="59">B319*C319</f>
        <v>0</v>
      </c>
    </row>
    <row r="320" spans="1:8" ht="24" customHeight="1" thickBot="1" x14ac:dyDescent="0.3">
      <c r="A320" s="123" t="s">
        <v>160</v>
      </c>
      <c r="B320" s="124">
        <f t="shared" si="58"/>
        <v>0</v>
      </c>
      <c r="C320" s="125">
        <v>0.5</v>
      </c>
      <c r="D320" s="130">
        <f t="shared" si="59"/>
        <v>0</v>
      </c>
    </row>
    <row r="321" spans="1:8" ht="24" customHeight="1" x14ac:dyDescent="0.25">
      <c r="A321" s="112" t="s">
        <v>156</v>
      </c>
      <c r="B321" s="120">
        <f t="shared" si="58"/>
        <v>0</v>
      </c>
      <c r="C321" s="117">
        <v>0.5</v>
      </c>
      <c r="D321" s="128">
        <f t="shared" si="59"/>
        <v>0</v>
      </c>
    </row>
    <row r="322" spans="1:8" ht="24" customHeight="1" x14ac:dyDescent="0.25">
      <c r="A322" s="114" t="s">
        <v>157</v>
      </c>
      <c r="B322" s="121">
        <f t="shared" si="58"/>
        <v>0</v>
      </c>
      <c r="C322" s="118">
        <v>0.5</v>
      </c>
      <c r="D322" s="129">
        <f t="shared" si="59"/>
        <v>0</v>
      </c>
    </row>
    <row r="323" spans="1:8" ht="24" customHeight="1" thickBot="1" x14ac:dyDescent="0.3">
      <c r="A323" s="111" t="s">
        <v>161</v>
      </c>
      <c r="B323" s="122">
        <f t="shared" si="58"/>
        <v>0</v>
      </c>
      <c r="C323" s="119">
        <v>0.5</v>
      </c>
      <c r="D323" s="131">
        <f t="shared" si="59"/>
        <v>0</v>
      </c>
    </row>
    <row r="324" spans="1:8" ht="24" customHeight="1" thickBot="1" x14ac:dyDescent="0.3"/>
    <row r="325" spans="1:8" ht="24" customHeight="1" thickBot="1" x14ac:dyDescent="0.3">
      <c r="A325" s="288" t="s">
        <v>82</v>
      </c>
      <c r="B325" s="289"/>
      <c r="C325" s="289"/>
      <c r="D325" s="290"/>
    </row>
    <row r="326" spans="1:8" ht="24" customHeight="1" thickBot="1" x14ac:dyDescent="0.3">
      <c r="A326" s="23" t="s">
        <v>3</v>
      </c>
      <c r="B326" s="24" t="s">
        <v>1</v>
      </c>
      <c r="C326" s="24" t="s">
        <v>2</v>
      </c>
      <c r="D326" s="25" t="s">
        <v>4</v>
      </c>
    </row>
    <row r="327" spans="1:8" ht="24" customHeight="1" x14ac:dyDescent="0.25">
      <c r="A327" s="112" t="s">
        <v>155</v>
      </c>
      <c r="B327" s="120">
        <f>D309+D318</f>
        <v>0</v>
      </c>
      <c r="C327" s="134">
        <f>$B$269</f>
        <v>0</v>
      </c>
      <c r="D327" s="128">
        <f>B327*C327</f>
        <v>0</v>
      </c>
    </row>
    <row r="328" spans="1:8" ht="24" customHeight="1" x14ac:dyDescent="0.25">
      <c r="A328" s="114" t="s">
        <v>158</v>
      </c>
      <c r="B328" s="121">
        <f t="shared" ref="B328:B332" si="60">D310+D319</f>
        <v>0</v>
      </c>
      <c r="C328" s="132">
        <f t="shared" ref="C328:C332" si="61">$B$269</f>
        <v>0</v>
      </c>
      <c r="D328" s="129">
        <f t="shared" ref="D328:D332" si="62">B328*C328</f>
        <v>0</v>
      </c>
    </row>
    <row r="329" spans="1:8" ht="24" customHeight="1" thickBot="1" x14ac:dyDescent="0.3">
      <c r="A329" s="111" t="s">
        <v>160</v>
      </c>
      <c r="B329" s="122">
        <f t="shared" si="60"/>
        <v>0</v>
      </c>
      <c r="C329" s="133">
        <f t="shared" si="61"/>
        <v>0</v>
      </c>
      <c r="D329" s="131">
        <f t="shared" si="62"/>
        <v>0</v>
      </c>
    </row>
    <row r="330" spans="1:8" ht="24" customHeight="1" x14ac:dyDescent="0.25">
      <c r="A330" s="112" t="s">
        <v>156</v>
      </c>
      <c r="B330" s="120">
        <f t="shared" si="60"/>
        <v>0</v>
      </c>
      <c r="C330" s="134">
        <f t="shared" si="61"/>
        <v>0</v>
      </c>
      <c r="D330" s="128">
        <f t="shared" si="62"/>
        <v>0</v>
      </c>
    </row>
    <row r="331" spans="1:8" ht="24" customHeight="1" x14ac:dyDescent="0.25">
      <c r="A331" s="114" t="s">
        <v>157</v>
      </c>
      <c r="B331" s="121">
        <f t="shared" si="60"/>
        <v>0</v>
      </c>
      <c r="C331" s="132">
        <f t="shared" si="61"/>
        <v>0</v>
      </c>
      <c r="D331" s="129">
        <f t="shared" si="62"/>
        <v>0</v>
      </c>
    </row>
    <row r="332" spans="1:8" ht="24" customHeight="1" thickBot="1" x14ac:dyDescent="0.3">
      <c r="A332" s="111" t="s">
        <v>161</v>
      </c>
      <c r="B332" s="122">
        <f t="shared" si="60"/>
        <v>0</v>
      </c>
      <c r="C332" s="133">
        <f t="shared" si="61"/>
        <v>0</v>
      </c>
      <c r="D332" s="131">
        <f t="shared" si="62"/>
        <v>0</v>
      </c>
      <c r="H332" s="162"/>
    </row>
    <row r="334" spans="1:8" ht="24" customHeight="1" x14ac:dyDescent="0.25">
      <c r="A334" s="295" t="s">
        <v>74</v>
      </c>
      <c r="B334" s="296"/>
      <c r="C334" s="296"/>
      <c r="D334" s="296"/>
      <c r="E334" s="296"/>
      <c r="F334" s="296"/>
      <c r="G334" s="296"/>
      <c r="H334" s="296"/>
    </row>
    <row r="335" spans="1:8" ht="75" customHeight="1" x14ac:dyDescent="0.25">
      <c r="A335" s="313" t="s">
        <v>293</v>
      </c>
      <c r="B335" s="313"/>
      <c r="C335" s="313"/>
      <c r="D335" s="313"/>
      <c r="E335" s="313"/>
      <c r="F335" s="313"/>
      <c r="G335" s="313"/>
      <c r="H335" s="313"/>
    </row>
    <row r="336" spans="1:8" ht="20.25" customHeight="1" thickBot="1" x14ac:dyDescent="0.3"/>
    <row r="337" spans="1:5" ht="24" customHeight="1" thickBot="1" x14ac:dyDescent="0.3">
      <c r="A337" s="285" t="s">
        <v>77</v>
      </c>
      <c r="B337" s="286"/>
      <c r="C337" s="286"/>
      <c r="D337" s="286"/>
      <c r="E337" s="287"/>
    </row>
    <row r="338" spans="1:5" ht="46.5" customHeight="1" thickBot="1" x14ac:dyDescent="0.3">
      <c r="A338" s="23" t="s">
        <v>3</v>
      </c>
      <c r="B338" s="158" t="s">
        <v>142</v>
      </c>
      <c r="C338" s="158" t="s">
        <v>76</v>
      </c>
      <c r="D338" s="158" t="s">
        <v>75</v>
      </c>
      <c r="E338" s="25" t="s">
        <v>4</v>
      </c>
    </row>
    <row r="339" spans="1:5" ht="24" customHeight="1" x14ac:dyDescent="0.25">
      <c r="A339" s="112" t="s">
        <v>155</v>
      </c>
      <c r="B339" s="45">
        <f t="shared" ref="B339:B344" si="63">-D83</f>
        <v>0</v>
      </c>
      <c r="C339" s="45">
        <f t="shared" ref="C339:C344" si="64">-D92</f>
        <v>0</v>
      </c>
      <c r="D339" s="45">
        <f t="shared" ref="D339:D344" si="65">-E101</f>
        <v>0</v>
      </c>
      <c r="E339" s="46">
        <f t="shared" ref="E339:E344" si="66">SUM(B339:D339)</f>
        <v>0</v>
      </c>
    </row>
    <row r="340" spans="1:5" ht="24" customHeight="1" x14ac:dyDescent="0.25">
      <c r="A340" s="114" t="s">
        <v>158</v>
      </c>
      <c r="B340" s="41">
        <f t="shared" si="63"/>
        <v>0</v>
      </c>
      <c r="C340" s="41">
        <f t="shared" si="64"/>
        <v>0</v>
      </c>
      <c r="D340" s="41">
        <f t="shared" si="65"/>
        <v>0</v>
      </c>
      <c r="E340" s="42">
        <f t="shared" si="66"/>
        <v>0</v>
      </c>
    </row>
    <row r="341" spans="1:5" ht="24" customHeight="1" thickBot="1" x14ac:dyDescent="0.3">
      <c r="A341" s="123" t="s">
        <v>160</v>
      </c>
      <c r="B341" s="149">
        <f t="shared" si="63"/>
        <v>0</v>
      </c>
      <c r="C341" s="149">
        <f t="shared" si="64"/>
        <v>0</v>
      </c>
      <c r="D341" s="149">
        <f t="shared" si="65"/>
        <v>0</v>
      </c>
      <c r="E341" s="150">
        <f t="shared" si="66"/>
        <v>0</v>
      </c>
    </row>
    <row r="342" spans="1:5" ht="24" customHeight="1" x14ac:dyDescent="0.25">
      <c r="A342" s="112" t="s">
        <v>156</v>
      </c>
      <c r="B342" s="45">
        <f t="shared" si="63"/>
        <v>0</v>
      </c>
      <c r="C342" s="45">
        <f t="shared" si="64"/>
        <v>0</v>
      </c>
      <c r="D342" s="45">
        <f t="shared" si="65"/>
        <v>0</v>
      </c>
      <c r="E342" s="46">
        <f t="shared" si="66"/>
        <v>0</v>
      </c>
    </row>
    <row r="343" spans="1:5" ht="24" customHeight="1" x14ac:dyDescent="0.25">
      <c r="A343" s="114" t="s">
        <v>157</v>
      </c>
      <c r="B343" s="41">
        <f t="shared" si="63"/>
        <v>0</v>
      </c>
      <c r="C343" s="41">
        <f t="shared" si="64"/>
        <v>0</v>
      </c>
      <c r="D343" s="41">
        <f t="shared" si="65"/>
        <v>0</v>
      </c>
      <c r="E343" s="42">
        <f t="shared" si="66"/>
        <v>0</v>
      </c>
    </row>
    <row r="344" spans="1:5" ht="24" customHeight="1" thickBot="1" x14ac:dyDescent="0.3">
      <c r="A344" s="111" t="s">
        <v>161</v>
      </c>
      <c r="B344" s="43">
        <f t="shared" si="63"/>
        <v>0</v>
      </c>
      <c r="C344" s="43">
        <f t="shared" si="64"/>
        <v>0</v>
      </c>
      <c r="D344" s="43">
        <f t="shared" si="65"/>
        <v>0</v>
      </c>
      <c r="E344" s="44">
        <f t="shared" si="66"/>
        <v>0</v>
      </c>
    </row>
    <row r="345" spans="1:5" ht="24" customHeight="1" thickBot="1" x14ac:dyDescent="0.3"/>
    <row r="346" spans="1:5" ht="24" customHeight="1" thickBot="1" x14ac:dyDescent="0.3">
      <c r="A346" s="288" t="s">
        <v>78</v>
      </c>
      <c r="B346" s="289"/>
      <c r="C346" s="289"/>
      <c r="D346" s="290"/>
    </row>
    <row r="347" spans="1:5" ht="24" customHeight="1" thickBot="1" x14ac:dyDescent="0.3">
      <c r="A347" s="23" t="s">
        <v>3</v>
      </c>
      <c r="B347" s="24" t="s">
        <v>8</v>
      </c>
      <c r="C347" s="24" t="s">
        <v>2</v>
      </c>
      <c r="D347" s="25" t="s">
        <v>4</v>
      </c>
    </row>
    <row r="348" spans="1:5" ht="24" customHeight="1" x14ac:dyDescent="0.25">
      <c r="A348" s="112" t="s">
        <v>155</v>
      </c>
      <c r="B348" s="45">
        <f t="shared" ref="B348:B353" si="67">E339</f>
        <v>0</v>
      </c>
      <c r="C348" s="134">
        <f>$B$270</f>
        <v>0</v>
      </c>
      <c r="D348" s="46">
        <f>B348*C348</f>
        <v>0</v>
      </c>
    </row>
    <row r="349" spans="1:5" ht="24" customHeight="1" x14ac:dyDescent="0.25">
      <c r="A349" s="114" t="s">
        <v>158</v>
      </c>
      <c r="B349" s="41">
        <f t="shared" si="67"/>
        <v>0</v>
      </c>
      <c r="C349" s="132">
        <f t="shared" ref="C349:C353" si="68">$B$270</f>
        <v>0</v>
      </c>
      <c r="D349" s="42">
        <f t="shared" ref="D349:D353" si="69">B349*C349</f>
        <v>0</v>
      </c>
    </row>
    <row r="350" spans="1:5" ht="24" customHeight="1" thickBot="1" x14ac:dyDescent="0.3">
      <c r="A350" s="111" t="s">
        <v>160</v>
      </c>
      <c r="B350" s="43">
        <f t="shared" si="67"/>
        <v>0</v>
      </c>
      <c r="C350" s="133">
        <f t="shared" si="68"/>
        <v>0</v>
      </c>
      <c r="D350" s="44">
        <f t="shared" si="69"/>
        <v>0</v>
      </c>
    </row>
    <row r="351" spans="1:5" ht="24" customHeight="1" x14ac:dyDescent="0.25">
      <c r="A351" s="112" t="s">
        <v>156</v>
      </c>
      <c r="B351" s="45">
        <f t="shared" si="67"/>
        <v>0</v>
      </c>
      <c r="C351" s="134">
        <f t="shared" si="68"/>
        <v>0</v>
      </c>
      <c r="D351" s="46">
        <f t="shared" si="69"/>
        <v>0</v>
      </c>
    </row>
    <row r="352" spans="1:5" ht="24" customHeight="1" x14ac:dyDescent="0.25">
      <c r="A352" s="114" t="s">
        <v>157</v>
      </c>
      <c r="B352" s="41">
        <f t="shared" si="67"/>
        <v>0</v>
      </c>
      <c r="C352" s="132">
        <f t="shared" si="68"/>
        <v>0</v>
      </c>
      <c r="D352" s="42">
        <f t="shared" si="69"/>
        <v>0</v>
      </c>
    </row>
    <row r="353" spans="1:8" ht="24" customHeight="1" thickBot="1" x14ac:dyDescent="0.3">
      <c r="A353" s="111" t="s">
        <v>161</v>
      </c>
      <c r="B353" s="43">
        <f t="shared" si="67"/>
        <v>0</v>
      </c>
      <c r="C353" s="133">
        <f t="shared" si="68"/>
        <v>0</v>
      </c>
      <c r="D353" s="44">
        <f t="shared" si="69"/>
        <v>0</v>
      </c>
      <c r="H353" s="162"/>
    </row>
    <row r="355" spans="1:8" ht="24" customHeight="1" x14ac:dyDescent="0.25">
      <c r="A355" s="292" t="s">
        <v>55</v>
      </c>
      <c r="B355" s="292"/>
      <c r="C355" s="292"/>
      <c r="D355" s="292"/>
      <c r="E355" s="292"/>
      <c r="F355" s="292"/>
      <c r="G355" s="292"/>
      <c r="H355" s="292"/>
    </row>
    <row r="356" spans="1:8" ht="24" customHeight="1" thickBot="1" x14ac:dyDescent="0.3"/>
    <row r="357" spans="1:8" ht="24" customHeight="1" thickBot="1" x14ac:dyDescent="0.3">
      <c r="A357" s="285" t="s">
        <v>55</v>
      </c>
      <c r="B357" s="286"/>
      <c r="C357" s="286"/>
      <c r="D357" s="286"/>
      <c r="E357" s="287"/>
    </row>
    <row r="358" spans="1:8" ht="24" customHeight="1" thickBot="1" x14ac:dyDescent="0.3">
      <c r="A358" s="23" t="s">
        <v>3</v>
      </c>
      <c r="B358" s="24" t="s">
        <v>79</v>
      </c>
      <c r="C358" s="24" t="s">
        <v>80</v>
      </c>
      <c r="D358" s="24" t="s">
        <v>81</v>
      </c>
      <c r="E358" s="25" t="s">
        <v>16</v>
      </c>
    </row>
    <row r="359" spans="1:8" ht="24" customHeight="1" x14ac:dyDescent="0.25">
      <c r="A359" s="112" t="s">
        <v>155</v>
      </c>
      <c r="B359" s="97">
        <f t="shared" ref="B359:B364" si="70">D297</f>
        <v>0</v>
      </c>
      <c r="C359" s="97">
        <f t="shared" ref="C359:C364" si="71">D327</f>
        <v>0</v>
      </c>
      <c r="D359" s="98">
        <f>D348</f>
        <v>0</v>
      </c>
      <c r="E359" s="99">
        <f t="shared" ref="E359:E364" si="72">SUM(B359:D359)</f>
        <v>0</v>
      </c>
    </row>
    <row r="360" spans="1:8" ht="24" customHeight="1" x14ac:dyDescent="0.25">
      <c r="A360" s="114" t="s">
        <v>158</v>
      </c>
      <c r="B360" s="100">
        <f t="shared" si="70"/>
        <v>0</v>
      </c>
      <c r="C360" s="100">
        <f t="shared" si="71"/>
        <v>0</v>
      </c>
      <c r="D360" s="101">
        <f t="shared" ref="D360:D364" si="73">D349</f>
        <v>0</v>
      </c>
      <c r="E360" s="102">
        <f t="shared" si="72"/>
        <v>0</v>
      </c>
    </row>
    <row r="361" spans="1:8" ht="24" customHeight="1" thickBot="1" x14ac:dyDescent="0.3">
      <c r="A361" s="123" t="s">
        <v>160</v>
      </c>
      <c r="B361" s="151">
        <f t="shared" si="70"/>
        <v>0</v>
      </c>
      <c r="C361" s="151">
        <f t="shared" si="71"/>
        <v>0</v>
      </c>
      <c r="D361" s="152">
        <f t="shared" si="73"/>
        <v>0</v>
      </c>
      <c r="E361" s="153">
        <f t="shared" si="72"/>
        <v>0</v>
      </c>
    </row>
    <row r="362" spans="1:8" ht="24" customHeight="1" x14ac:dyDescent="0.25">
      <c r="A362" s="112" t="s">
        <v>156</v>
      </c>
      <c r="B362" s="97">
        <f t="shared" si="70"/>
        <v>0</v>
      </c>
      <c r="C362" s="97">
        <f t="shared" si="71"/>
        <v>0</v>
      </c>
      <c r="D362" s="98">
        <f t="shared" si="73"/>
        <v>0</v>
      </c>
      <c r="E362" s="99">
        <f t="shared" si="72"/>
        <v>0</v>
      </c>
    </row>
    <row r="363" spans="1:8" ht="24" customHeight="1" x14ac:dyDescent="0.25">
      <c r="A363" s="114" t="s">
        <v>157</v>
      </c>
      <c r="B363" s="100">
        <f t="shared" si="70"/>
        <v>0</v>
      </c>
      <c r="C363" s="100">
        <f t="shared" si="71"/>
        <v>0</v>
      </c>
      <c r="D363" s="101">
        <f t="shared" si="73"/>
        <v>0</v>
      </c>
      <c r="E363" s="102">
        <f t="shared" si="72"/>
        <v>0</v>
      </c>
    </row>
    <row r="364" spans="1:8" ht="24" customHeight="1" thickBot="1" x14ac:dyDescent="0.3">
      <c r="A364" s="111" t="s">
        <v>161</v>
      </c>
      <c r="B364" s="103">
        <f t="shared" si="70"/>
        <v>0</v>
      </c>
      <c r="C364" s="103">
        <f t="shared" si="71"/>
        <v>0</v>
      </c>
      <c r="D364" s="104">
        <f t="shared" si="73"/>
        <v>0</v>
      </c>
      <c r="E364" s="105">
        <f t="shared" si="72"/>
        <v>0</v>
      </c>
      <c r="H364" s="162"/>
    </row>
    <row r="366" spans="1:8" ht="24" customHeight="1" x14ac:dyDescent="0.25">
      <c r="A366" s="292" t="s">
        <v>83</v>
      </c>
      <c r="B366" s="292"/>
      <c r="C366" s="292"/>
      <c r="D366" s="292"/>
      <c r="E366" s="292"/>
      <c r="F366" s="292"/>
      <c r="G366" s="292"/>
      <c r="H366" s="292"/>
    </row>
    <row r="367" spans="1:8" ht="144" customHeight="1" x14ac:dyDescent="0.25">
      <c r="A367" s="291" t="s">
        <v>276</v>
      </c>
      <c r="B367" s="291"/>
      <c r="C367" s="291"/>
      <c r="D367" s="291"/>
      <c r="E367" s="291"/>
      <c r="F367" s="291"/>
      <c r="G367" s="291"/>
      <c r="H367" s="291"/>
    </row>
    <row r="368" spans="1:8" ht="24" customHeight="1" thickBot="1" x14ac:dyDescent="0.3"/>
    <row r="369" spans="1:7" ht="24" customHeight="1" thickBot="1" x14ac:dyDescent="0.3">
      <c r="A369" s="304" t="s">
        <v>165</v>
      </c>
      <c r="B369" s="305"/>
      <c r="C369" s="305"/>
      <c r="D369" s="305"/>
      <c r="E369" s="305"/>
      <c r="F369" s="305"/>
      <c r="G369" s="306"/>
    </row>
    <row r="370" spans="1:7" ht="16.5" thickBot="1" x14ac:dyDescent="0.3">
      <c r="A370" s="304" t="s">
        <v>87</v>
      </c>
      <c r="B370" s="305"/>
      <c r="C370" s="305"/>
      <c r="D370" s="305"/>
      <c r="E370" s="305"/>
      <c r="F370" s="305"/>
      <c r="G370" s="306"/>
    </row>
    <row r="371" spans="1:7" ht="24" customHeight="1" thickBot="1" x14ac:dyDescent="0.3">
      <c r="A371" s="311" t="s">
        <v>3</v>
      </c>
      <c r="B371" s="311" t="s">
        <v>88</v>
      </c>
      <c r="C371" s="311" t="s">
        <v>89</v>
      </c>
      <c r="D371" s="164" t="s">
        <v>90</v>
      </c>
      <c r="E371" s="165"/>
      <c r="F371" s="164" t="s">
        <v>91</v>
      </c>
      <c r="G371" s="165"/>
    </row>
    <row r="372" spans="1:7" ht="31.5" customHeight="1" thickBot="1" x14ac:dyDescent="0.3">
      <c r="A372" s="312"/>
      <c r="B372" s="312"/>
      <c r="C372" s="312"/>
      <c r="D372" s="75" t="s">
        <v>92</v>
      </c>
      <c r="E372" s="75" t="s">
        <v>93</v>
      </c>
      <c r="F372" s="75" t="s">
        <v>92</v>
      </c>
      <c r="G372" s="75" t="s">
        <v>93</v>
      </c>
    </row>
    <row r="373" spans="1:7" ht="24" customHeight="1" x14ac:dyDescent="0.25">
      <c r="A373" s="54" t="s">
        <v>20</v>
      </c>
      <c r="B373" s="94"/>
      <c r="C373" s="56">
        <v>30</v>
      </c>
      <c r="D373" s="57">
        <v>0.5</v>
      </c>
      <c r="E373" s="58">
        <f t="shared" ref="E373:E384" si="74">(B373*C373)*D373</f>
        <v>0</v>
      </c>
      <c r="F373" s="59">
        <f>(252/365)</f>
        <v>0.69041095890410964</v>
      </c>
      <c r="G373" s="58">
        <f t="shared" ref="G373:G384" si="75">(B373*C373)*F373</f>
        <v>0</v>
      </c>
    </row>
    <row r="374" spans="1:7" ht="24" customHeight="1" x14ac:dyDescent="0.25">
      <c r="A374" s="34" t="s">
        <v>94</v>
      </c>
      <c r="B374" s="95"/>
      <c r="C374" s="61">
        <v>1</v>
      </c>
      <c r="D374" s="62">
        <v>1</v>
      </c>
      <c r="E374" s="63">
        <f t="shared" si="74"/>
        <v>0</v>
      </c>
      <c r="F374" s="64">
        <v>1</v>
      </c>
      <c r="G374" s="63">
        <f t="shared" si="75"/>
        <v>0</v>
      </c>
    </row>
    <row r="375" spans="1:7" ht="24" customHeight="1" x14ac:dyDescent="0.25">
      <c r="A375" s="34" t="s">
        <v>95</v>
      </c>
      <c r="B375" s="95"/>
      <c r="C375" s="61">
        <v>15</v>
      </c>
      <c r="D375" s="62">
        <v>0.5</v>
      </c>
      <c r="E375" s="63">
        <f t="shared" si="74"/>
        <v>0</v>
      </c>
      <c r="F375" s="64">
        <f>(252/365)</f>
        <v>0.69041095890410964</v>
      </c>
      <c r="G375" s="63">
        <f t="shared" si="75"/>
        <v>0</v>
      </c>
    </row>
    <row r="376" spans="1:7" ht="24" customHeight="1" x14ac:dyDescent="0.25">
      <c r="A376" s="34" t="s">
        <v>96</v>
      </c>
      <c r="B376" s="95"/>
      <c r="C376" s="61">
        <v>5</v>
      </c>
      <c r="D376" s="62">
        <v>0.5</v>
      </c>
      <c r="E376" s="63">
        <f t="shared" si="74"/>
        <v>0</v>
      </c>
      <c r="F376" s="64">
        <f>(252/365)</f>
        <v>0.69041095890410964</v>
      </c>
      <c r="G376" s="63">
        <f t="shared" si="75"/>
        <v>0</v>
      </c>
    </row>
    <row r="377" spans="1:7" ht="24" customHeight="1" x14ac:dyDescent="0.25">
      <c r="A377" s="34" t="s">
        <v>97</v>
      </c>
      <c r="B377" s="95"/>
      <c r="C377" s="61">
        <v>2</v>
      </c>
      <c r="D377" s="62">
        <v>1</v>
      </c>
      <c r="E377" s="63">
        <f t="shared" si="74"/>
        <v>0</v>
      </c>
      <c r="F377" s="64">
        <v>1</v>
      </c>
      <c r="G377" s="63">
        <f t="shared" si="75"/>
        <v>0</v>
      </c>
    </row>
    <row r="378" spans="1:7" ht="24" customHeight="1" x14ac:dyDescent="0.25">
      <c r="A378" s="34" t="s">
        <v>98</v>
      </c>
      <c r="B378" s="95"/>
      <c r="C378" s="61">
        <v>2</v>
      </c>
      <c r="D378" s="62">
        <v>0.5</v>
      </c>
      <c r="E378" s="63">
        <f t="shared" si="74"/>
        <v>0</v>
      </c>
      <c r="F378" s="64">
        <f>(252/365)</f>
        <v>0.69041095890410964</v>
      </c>
      <c r="G378" s="63">
        <f t="shared" si="75"/>
        <v>0</v>
      </c>
    </row>
    <row r="379" spans="1:7" ht="24" customHeight="1" x14ac:dyDescent="0.25">
      <c r="A379" s="34" t="s">
        <v>99</v>
      </c>
      <c r="B379" s="95"/>
      <c r="C379" s="61">
        <v>3</v>
      </c>
      <c r="D379" s="62">
        <v>0.5</v>
      </c>
      <c r="E379" s="63">
        <f t="shared" si="74"/>
        <v>0</v>
      </c>
      <c r="F379" s="64">
        <v>1</v>
      </c>
      <c r="G379" s="63">
        <f t="shared" si="75"/>
        <v>0</v>
      </c>
    </row>
    <row r="380" spans="1:7" ht="24" customHeight="1" x14ac:dyDescent="0.25">
      <c r="A380" s="34" t="s">
        <v>100</v>
      </c>
      <c r="B380" s="95"/>
      <c r="C380" s="61">
        <v>1</v>
      </c>
      <c r="D380" s="62">
        <v>1</v>
      </c>
      <c r="E380" s="63">
        <f t="shared" si="74"/>
        <v>0</v>
      </c>
      <c r="F380" s="64">
        <v>1</v>
      </c>
      <c r="G380" s="63">
        <f t="shared" si="75"/>
        <v>0</v>
      </c>
    </row>
    <row r="381" spans="1:7" ht="24" customHeight="1" x14ac:dyDescent="0.25">
      <c r="A381" s="34" t="s">
        <v>101</v>
      </c>
      <c r="B381" s="95"/>
      <c r="C381" s="61">
        <v>1</v>
      </c>
      <c r="D381" s="62">
        <v>1</v>
      </c>
      <c r="E381" s="63">
        <f t="shared" si="74"/>
        <v>0</v>
      </c>
      <c r="F381" s="64">
        <v>1</v>
      </c>
      <c r="G381" s="63">
        <f t="shared" si="75"/>
        <v>0</v>
      </c>
    </row>
    <row r="382" spans="1:7" ht="24" customHeight="1" x14ac:dyDescent="0.25">
      <c r="A382" s="34" t="s">
        <v>102</v>
      </c>
      <c r="B382" s="95"/>
      <c r="C382" s="61">
        <v>20</v>
      </c>
      <c r="D382" s="62">
        <v>0.5</v>
      </c>
      <c r="E382" s="63">
        <f t="shared" si="74"/>
        <v>0</v>
      </c>
      <c r="F382" s="64">
        <f>(252/365)</f>
        <v>0.69041095890410964</v>
      </c>
      <c r="G382" s="63">
        <f t="shared" si="75"/>
        <v>0</v>
      </c>
    </row>
    <row r="383" spans="1:7" ht="24" customHeight="1" x14ac:dyDescent="0.25">
      <c r="A383" s="34" t="s">
        <v>103</v>
      </c>
      <c r="B383" s="95"/>
      <c r="C383" s="61">
        <v>180</v>
      </c>
      <c r="D383" s="62">
        <v>0.5</v>
      </c>
      <c r="E383" s="63">
        <f t="shared" si="74"/>
        <v>0</v>
      </c>
      <c r="F383" s="64">
        <f>(252/365)</f>
        <v>0.69041095890410964</v>
      </c>
      <c r="G383" s="63">
        <f t="shared" si="75"/>
        <v>0</v>
      </c>
    </row>
    <row r="384" spans="1:7" ht="24" customHeight="1" thickBot="1" x14ac:dyDescent="0.3">
      <c r="A384" s="65" t="s">
        <v>104</v>
      </c>
      <c r="B384" s="96"/>
      <c r="C384" s="66">
        <v>6</v>
      </c>
      <c r="D384" s="67">
        <v>1</v>
      </c>
      <c r="E384" s="68">
        <f t="shared" si="74"/>
        <v>0</v>
      </c>
      <c r="F384" s="69">
        <v>1</v>
      </c>
      <c r="G384" s="68">
        <f t="shared" si="75"/>
        <v>0</v>
      </c>
    </row>
    <row r="385" spans="1:4" ht="24" customHeight="1" thickBot="1" x14ac:dyDescent="0.3"/>
    <row r="386" spans="1:4" ht="24" customHeight="1" thickBot="1" x14ac:dyDescent="0.3">
      <c r="A386" s="297" t="s">
        <v>110</v>
      </c>
      <c r="B386" s="307"/>
      <c r="C386" s="307"/>
      <c r="D386" s="308"/>
    </row>
    <row r="387" spans="1:4" ht="24" customHeight="1" thickBot="1" x14ac:dyDescent="0.3">
      <c r="A387" s="309" t="s">
        <v>105</v>
      </c>
      <c r="B387" s="297" t="s">
        <v>151</v>
      </c>
      <c r="C387" s="307"/>
      <c r="D387" s="308"/>
    </row>
    <row r="388" spans="1:4" ht="26.25" customHeight="1" thickBot="1" x14ac:dyDescent="0.3">
      <c r="A388" s="310"/>
      <c r="B388" s="77" t="s">
        <v>106</v>
      </c>
      <c r="C388" s="76" t="s">
        <v>107</v>
      </c>
      <c r="D388" s="78" t="s">
        <v>108</v>
      </c>
    </row>
    <row r="389" spans="1:4" ht="24" customHeight="1" x14ac:dyDescent="0.25">
      <c r="A389" s="54" t="s">
        <v>20</v>
      </c>
      <c r="B389" s="55">
        <f t="shared" ref="B389:B400" si="76">E373</f>
        <v>0</v>
      </c>
      <c r="C389" s="55">
        <f t="shared" ref="C389:C400" si="77">E373</f>
        <v>0</v>
      </c>
      <c r="D389" s="70">
        <f t="shared" ref="D389:D400" si="78">G373</f>
        <v>0</v>
      </c>
    </row>
    <row r="390" spans="1:4" ht="24" customHeight="1" x14ac:dyDescent="0.25">
      <c r="A390" s="34" t="s">
        <v>94</v>
      </c>
      <c r="B390" s="60">
        <f t="shared" si="76"/>
        <v>0</v>
      </c>
      <c r="C390" s="60">
        <f t="shared" si="77"/>
        <v>0</v>
      </c>
      <c r="D390" s="71">
        <f t="shared" si="78"/>
        <v>0</v>
      </c>
    </row>
    <row r="391" spans="1:4" ht="24" customHeight="1" x14ac:dyDescent="0.25">
      <c r="A391" s="34" t="s">
        <v>95</v>
      </c>
      <c r="B391" s="60">
        <f t="shared" si="76"/>
        <v>0</v>
      </c>
      <c r="C391" s="60">
        <f t="shared" si="77"/>
        <v>0</v>
      </c>
      <c r="D391" s="71">
        <f t="shared" si="78"/>
        <v>0</v>
      </c>
    </row>
    <row r="392" spans="1:4" ht="24" customHeight="1" x14ac:dyDescent="0.25">
      <c r="A392" s="34" t="s">
        <v>96</v>
      </c>
      <c r="B392" s="60">
        <f t="shared" si="76"/>
        <v>0</v>
      </c>
      <c r="C392" s="60">
        <f t="shared" si="77"/>
        <v>0</v>
      </c>
      <c r="D392" s="71">
        <f t="shared" si="78"/>
        <v>0</v>
      </c>
    </row>
    <row r="393" spans="1:4" ht="24" customHeight="1" x14ac:dyDescent="0.25">
      <c r="A393" s="34" t="s">
        <v>97</v>
      </c>
      <c r="B393" s="60">
        <f t="shared" si="76"/>
        <v>0</v>
      </c>
      <c r="C393" s="60">
        <f t="shared" si="77"/>
        <v>0</v>
      </c>
      <c r="D393" s="71">
        <f t="shared" si="78"/>
        <v>0</v>
      </c>
    </row>
    <row r="394" spans="1:4" ht="24" customHeight="1" x14ac:dyDescent="0.25">
      <c r="A394" s="34" t="s">
        <v>98</v>
      </c>
      <c r="B394" s="60">
        <f t="shared" si="76"/>
        <v>0</v>
      </c>
      <c r="C394" s="60">
        <f t="shared" si="77"/>
        <v>0</v>
      </c>
      <c r="D394" s="71">
        <f t="shared" si="78"/>
        <v>0</v>
      </c>
    </row>
    <row r="395" spans="1:4" ht="24" customHeight="1" x14ac:dyDescent="0.25">
      <c r="A395" s="34" t="s">
        <v>99</v>
      </c>
      <c r="B395" s="60">
        <f t="shared" si="76"/>
        <v>0</v>
      </c>
      <c r="C395" s="60">
        <f t="shared" si="77"/>
        <v>0</v>
      </c>
      <c r="D395" s="71">
        <f t="shared" si="78"/>
        <v>0</v>
      </c>
    </row>
    <row r="396" spans="1:4" ht="24" customHeight="1" x14ac:dyDescent="0.25">
      <c r="A396" s="34" t="s">
        <v>100</v>
      </c>
      <c r="B396" s="60">
        <f t="shared" si="76"/>
        <v>0</v>
      </c>
      <c r="C396" s="60">
        <f t="shared" si="77"/>
        <v>0</v>
      </c>
      <c r="D396" s="71">
        <f t="shared" si="78"/>
        <v>0</v>
      </c>
    </row>
    <row r="397" spans="1:4" ht="24" customHeight="1" x14ac:dyDescent="0.25">
      <c r="A397" s="34" t="s">
        <v>101</v>
      </c>
      <c r="B397" s="60">
        <f t="shared" si="76"/>
        <v>0</v>
      </c>
      <c r="C397" s="60">
        <f t="shared" si="77"/>
        <v>0</v>
      </c>
      <c r="D397" s="71">
        <f t="shared" si="78"/>
        <v>0</v>
      </c>
    </row>
    <row r="398" spans="1:4" ht="24" customHeight="1" x14ac:dyDescent="0.25">
      <c r="A398" s="34" t="s">
        <v>102</v>
      </c>
      <c r="B398" s="60">
        <f t="shared" si="76"/>
        <v>0</v>
      </c>
      <c r="C398" s="60">
        <f t="shared" si="77"/>
        <v>0</v>
      </c>
      <c r="D398" s="71">
        <f t="shared" si="78"/>
        <v>0</v>
      </c>
    </row>
    <row r="399" spans="1:4" ht="24" customHeight="1" x14ac:dyDescent="0.25">
      <c r="A399" s="34" t="s">
        <v>103</v>
      </c>
      <c r="B399" s="60">
        <f t="shared" si="76"/>
        <v>0</v>
      </c>
      <c r="C399" s="60">
        <f t="shared" si="77"/>
        <v>0</v>
      </c>
      <c r="D399" s="71">
        <f t="shared" si="78"/>
        <v>0</v>
      </c>
    </row>
    <row r="400" spans="1:4" ht="24" customHeight="1" thickBot="1" x14ac:dyDescent="0.3">
      <c r="A400" s="35" t="s">
        <v>104</v>
      </c>
      <c r="B400" s="72">
        <f t="shared" si="76"/>
        <v>0</v>
      </c>
      <c r="C400" s="72">
        <f t="shared" si="77"/>
        <v>0</v>
      </c>
      <c r="D400" s="73">
        <f t="shared" si="78"/>
        <v>0</v>
      </c>
    </row>
    <row r="401" spans="1:8" ht="24" customHeight="1" thickBot="1" x14ac:dyDescent="0.3">
      <c r="A401" s="77" t="s">
        <v>109</v>
      </c>
      <c r="B401" s="79">
        <f>SUM(B389:B400)</f>
        <v>0</v>
      </c>
      <c r="C401" s="79">
        <f>SUM(C389:C400)</f>
        <v>0</v>
      </c>
      <c r="D401" s="80">
        <f>SUM(D389:D400)</f>
        <v>0</v>
      </c>
      <c r="H401" s="162"/>
    </row>
    <row r="403" spans="1:8" ht="24" customHeight="1" x14ac:dyDescent="0.25">
      <c r="A403" s="295" t="s">
        <v>114</v>
      </c>
      <c r="B403" s="296"/>
      <c r="C403" s="296"/>
      <c r="D403" s="296"/>
      <c r="E403" s="296"/>
      <c r="F403" s="296"/>
      <c r="G403" s="296"/>
      <c r="H403" s="296"/>
    </row>
    <row r="404" spans="1:8" ht="78" customHeight="1" x14ac:dyDescent="0.25">
      <c r="A404" s="291" t="s">
        <v>294</v>
      </c>
      <c r="B404" s="291"/>
      <c r="C404" s="291"/>
      <c r="D404" s="291"/>
      <c r="E404" s="291"/>
      <c r="F404" s="291"/>
      <c r="G404" s="291"/>
      <c r="H404" s="291"/>
    </row>
    <row r="405" spans="1:8" ht="24" customHeight="1" thickBot="1" x14ac:dyDescent="0.3"/>
    <row r="406" spans="1:8" ht="24" customHeight="1" thickBot="1" x14ac:dyDescent="0.3">
      <c r="A406" s="288" t="s">
        <v>86</v>
      </c>
      <c r="B406" s="289"/>
      <c r="C406" s="289"/>
      <c r="D406" s="290"/>
    </row>
    <row r="407" spans="1:8" ht="24" customHeight="1" thickBot="1" x14ac:dyDescent="0.3">
      <c r="A407" s="23" t="s">
        <v>3</v>
      </c>
      <c r="B407" s="24" t="s">
        <v>1</v>
      </c>
      <c r="C407" s="24" t="s">
        <v>85</v>
      </c>
      <c r="D407" s="25" t="s">
        <v>84</v>
      </c>
    </row>
    <row r="408" spans="1:8" ht="24" customHeight="1" x14ac:dyDescent="0.25">
      <c r="A408" s="112" t="s">
        <v>155</v>
      </c>
      <c r="B408" s="120">
        <f t="shared" ref="B408:B413" si="79">G70+E255+E359</f>
        <v>0</v>
      </c>
      <c r="C408" s="30">
        <v>30</v>
      </c>
      <c r="D408" s="128">
        <f>B408/C408</f>
        <v>0</v>
      </c>
    </row>
    <row r="409" spans="1:8" ht="24" customHeight="1" x14ac:dyDescent="0.25">
      <c r="A409" s="114" t="s">
        <v>158</v>
      </c>
      <c r="B409" s="121">
        <f t="shared" si="79"/>
        <v>0</v>
      </c>
      <c r="C409" s="31">
        <f>C408</f>
        <v>30</v>
      </c>
      <c r="D409" s="129">
        <f t="shared" ref="D409:D413" si="80">B409/C409</f>
        <v>0</v>
      </c>
    </row>
    <row r="410" spans="1:8" ht="24" customHeight="1" thickBot="1" x14ac:dyDescent="0.3">
      <c r="A410" s="123" t="s">
        <v>160</v>
      </c>
      <c r="B410" s="124">
        <f t="shared" si="79"/>
        <v>0</v>
      </c>
      <c r="C410" s="89">
        <f>C409</f>
        <v>30</v>
      </c>
      <c r="D410" s="130">
        <f t="shared" si="80"/>
        <v>0</v>
      </c>
    </row>
    <row r="411" spans="1:8" ht="24" customHeight="1" x14ac:dyDescent="0.25">
      <c r="A411" s="112" t="s">
        <v>156</v>
      </c>
      <c r="B411" s="120">
        <f t="shared" si="79"/>
        <v>0</v>
      </c>
      <c r="C411" s="30">
        <f>C410</f>
        <v>30</v>
      </c>
      <c r="D411" s="128">
        <f t="shared" si="80"/>
        <v>0</v>
      </c>
    </row>
    <row r="412" spans="1:8" ht="24" customHeight="1" x14ac:dyDescent="0.25">
      <c r="A412" s="114" t="s">
        <v>157</v>
      </c>
      <c r="B412" s="121">
        <f t="shared" si="79"/>
        <v>0</v>
      </c>
      <c r="C412" s="31">
        <f>C411</f>
        <v>30</v>
      </c>
      <c r="D412" s="129">
        <f t="shared" si="80"/>
        <v>0</v>
      </c>
    </row>
    <row r="413" spans="1:8" ht="24" customHeight="1" thickBot="1" x14ac:dyDescent="0.3">
      <c r="A413" s="111" t="s">
        <v>161</v>
      </c>
      <c r="B413" s="122">
        <f t="shared" si="79"/>
        <v>0</v>
      </c>
      <c r="C413" s="32">
        <f>C412</f>
        <v>30</v>
      </c>
      <c r="D413" s="131">
        <f t="shared" si="80"/>
        <v>0</v>
      </c>
    </row>
    <row r="414" spans="1:8" ht="16.5" thickBot="1" x14ac:dyDescent="0.3"/>
    <row r="415" spans="1:8" ht="24" customHeight="1" thickBot="1" x14ac:dyDescent="0.3">
      <c r="A415" s="304" t="s">
        <v>114</v>
      </c>
      <c r="B415" s="305"/>
      <c r="C415" s="305"/>
      <c r="D415" s="305"/>
      <c r="E415" s="306"/>
    </row>
    <row r="416" spans="1:8" ht="33.75" customHeight="1" thickBot="1" x14ac:dyDescent="0.3">
      <c r="A416" s="23" t="s">
        <v>3</v>
      </c>
      <c r="B416" s="24" t="s">
        <v>84</v>
      </c>
      <c r="C416" s="26" t="s">
        <v>111</v>
      </c>
      <c r="D416" s="24" t="s">
        <v>112</v>
      </c>
      <c r="E416" s="25" t="s">
        <v>113</v>
      </c>
    </row>
    <row r="417" spans="1:8" ht="24" customHeight="1" x14ac:dyDescent="0.25">
      <c r="A417" s="112" t="s">
        <v>155</v>
      </c>
      <c r="B417" s="120">
        <f>D408</f>
        <v>0</v>
      </c>
      <c r="C417" s="83">
        <f>B401</f>
        <v>0</v>
      </c>
      <c r="D417" s="120">
        <f>B417*C417</f>
        <v>0</v>
      </c>
      <c r="E417" s="128">
        <f t="shared" ref="E417:E422" si="81">D417/12</f>
        <v>0</v>
      </c>
    </row>
    <row r="418" spans="1:8" ht="24" customHeight="1" x14ac:dyDescent="0.25">
      <c r="A418" s="114" t="s">
        <v>158</v>
      </c>
      <c r="B418" s="121">
        <f t="shared" ref="B418:B422" si="82">D409</f>
        <v>0</v>
      </c>
      <c r="C418" s="81">
        <f>C401</f>
        <v>0</v>
      </c>
      <c r="D418" s="121">
        <f t="shared" ref="D418:D422" si="83">B418*C418</f>
        <v>0</v>
      </c>
      <c r="E418" s="129">
        <f t="shared" si="81"/>
        <v>0</v>
      </c>
    </row>
    <row r="419" spans="1:8" ht="24" customHeight="1" thickBot="1" x14ac:dyDescent="0.3">
      <c r="A419" s="123" t="s">
        <v>160</v>
      </c>
      <c r="B419" s="124">
        <f t="shared" si="82"/>
        <v>0</v>
      </c>
      <c r="C419" s="154">
        <f>D401</f>
        <v>0</v>
      </c>
      <c r="D419" s="124">
        <f t="shared" si="83"/>
        <v>0</v>
      </c>
      <c r="E419" s="130">
        <f t="shared" si="81"/>
        <v>0</v>
      </c>
    </row>
    <row r="420" spans="1:8" ht="24" customHeight="1" x14ac:dyDescent="0.25">
      <c r="A420" s="112" t="s">
        <v>156</v>
      </c>
      <c r="B420" s="120">
        <f t="shared" si="82"/>
        <v>0</v>
      </c>
      <c r="C420" s="83">
        <f>B401</f>
        <v>0</v>
      </c>
      <c r="D420" s="120">
        <f t="shared" si="83"/>
        <v>0</v>
      </c>
      <c r="E420" s="128">
        <f t="shared" si="81"/>
        <v>0</v>
      </c>
    </row>
    <row r="421" spans="1:8" ht="24" customHeight="1" x14ac:dyDescent="0.25">
      <c r="A421" s="114" t="s">
        <v>157</v>
      </c>
      <c r="B421" s="121">
        <f t="shared" si="82"/>
        <v>0</v>
      </c>
      <c r="C421" s="81">
        <f>C401</f>
        <v>0</v>
      </c>
      <c r="D421" s="121">
        <f t="shared" si="83"/>
        <v>0</v>
      </c>
      <c r="E421" s="129">
        <f t="shared" si="81"/>
        <v>0</v>
      </c>
    </row>
    <row r="422" spans="1:8" ht="24" customHeight="1" thickBot="1" x14ac:dyDescent="0.3">
      <c r="A422" s="111" t="s">
        <v>161</v>
      </c>
      <c r="B422" s="122">
        <f t="shared" si="82"/>
        <v>0</v>
      </c>
      <c r="C422" s="82">
        <f>D401</f>
        <v>0</v>
      </c>
      <c r="D422" s="122">
        <f t="shared" si="83"/>
        <v>0</v>
      </c>
      <c r="E422" s="131">
        <f t="shared" si="81"/>
        <v>0</v>
      </c>
      <c r="H422" s="162"/>
    </row>
    <row r="424" spans="1:8" ht="24" customHeight="1" x14ac:dyDescent="0.25">
      <c r="A424" s="295" t="s">
        <v>115</v>
      </c>
      <c r="B424" s="296"/>
      <c r="C424" s="296"/>
      <c r="D424" s="296"/>
      <c r="E424" s="296"/>
      <c r="F424" s="296"/>
      <c r="G424" s="296"/>
      <c r="H424" s="296"/>
    </row>
    <row r="425" spans="1:8" ht="119.25" customHeight="1" x14ac:dyDescent="0.25">
      <c r="A425" s="291" t="s">
        <v>283</v>
      </c>
      <c r="B425" s="291"/>
      <c r="C425" s="291"/>
      <c r="D425" s="291"/>
      <c r="E425" s="291"/>
      <c r="F425" s="291"/>
      <c r="G425" s="291"/>
      <c r="H425" s="291"/>
    </row>
    <row r="426" spans="1:8" ht="22.5" customHeight="1" thickBot="1" x14ac:dyDescent="0.3"/>
    <row r="427" spans="1:8" ht="22.5" customHeight="1" thickBot="1" x14ac:dyDescent="0.3">
      <c r="A427" s="288" t="s">
        <v>117</v>
      </c>
      <c r="B427" s="289"/>
      <c r="C427" s="289"/>
      <c r="D427" s="290"/>
    </row>
    <row r="428" spans="1:8" ht="22.5" customHeight="1" thickBot="1" x14ac:dyDescent="0.3">
      <c r="A428" s="23" t="s">
        <v>3</v>
      </c>
      <c r="B428" s="24" t="s">
        <v>1</v>
      </c>
      <c r="C428" s="24" t="s">
        <v>116</v>
      </c>
      <c r="D428" s="25" t="s">
        <v>4</v>
      </c>
    </row>
    <row r="429" spans="1:8" ht="22.5" customHeight="1" x14ac:dyDescent="0.25">
      <c r="A429" s="112" t="s">
        <v>155</v>
      </c>
      <c r="B429" s="120">
        <f>G70+E255+E359</f>
        <v>0</v>
      </c>
      <c r="C429" s="113">
        <v>220</v>
      </c>
      <c r="D429" s="128">
        <f>B429/C429</f>
        <v>0</v>
      </c>
    </row>
    <row r="430" spans="1:8" ht="24" customHeight="1" x14ac:dyDescent="0.25">
      <c r="A430" s="114" t="s">
        <v>158</v>
      </c>
      <c r="B430" s="121">
        <f>G71+E256+E360</f>
        <v>0</v>
      </c>
      <c r="C430" s="115">
        <f>C429</f>
        <v>220</v>
      </c>
      <c r="D430" s="129">
        <f t="shared" ref="D430:D431" si="84">B430/C430</f>
        <v>0</v>
      </c>
    </row>
    <row r="431" spans="1:8" ht="24" customHeight="1" thickBot="1" x14ac:dyDescent="0.3">
      <c r="A431" s="111" t="s">
        <v>160</v>
      </c>
      <c r="B431" s="122">
        <f>G72+E257+E361</f>
        <v>0</v>
      </c>
      <c r="C431" s="116">
        <f>C430</f>
        <v>220</v>
      </c>
      <c r="D431" s="131">
        <f t="shared" si="84"/>
        <v>0</v>
      </c>
    </row>
    <row r="432" spans="1:8" ht="16.5" thickBot="1" x14ac:dyDescent="0.3"/>
    <row r="433" spans="1:8" ht="24" customHeight="1" thickBot="1" x14ac:dyDescent="0.3">
      <c r="A433" s="298" t="s">
        <v>115</v>
      </c>
      <c r="B433" s="299"/>
      <c r="C433" s="299"/>
      <c r="D433" s="300"/>
    </row>
    <row r="434" spans="1:8" ht="30" customHeight="1" thickBot="1" x14ac:dyDescent="0.3">
      <c r="A434" s="47" t="s">
        <v>3</v>
      </c>
      <c r="B434" s="48" t="s">
        <v>118</v>
      </c>
      <c r="C434" s="76" t="s">
        <v>119</v>
      </c>
      <c r="D434" s="49" t="s">
        <v>4</v>
      </c>
    </row>
    <row r="435" spans="1:8" ht="24" customHeight="1" x14ac:dyDescent="0.25">
      <c r="A435" s="112" t="s">
        <v>155</v>
      </c>
      <c r="B435" s="120">
        <f>D429</f>
        <v>0</v>
      </c>
      <c r="C435" s="113">
        <v>15</v>
      </c>
      <c r="D435" s="128">
        <f>B435*C435</f>
        <v>0</v>
      </c>
    </row>
    <row r="436" spans="1:8" ht="24" customHeight="1" x14ac:dyDescent="0.25">
      <c r="A436" s="114" t="s">
        <v>158</v>
      </c>
      <c r="B436" s="121">
        <f t="shared" ref="B436:B437" si="85">D430</f>
        <v>0</v>
      </c>
      <c r="C436" s="115">
        <v>15</v>
      </c>
      <c r="D436" s="129">
        <f t="shared" ref="D436:D437" si="86">B436*C436</f>
        <v>0</v>
      </c>
    </row>
    <row r="437" spans="1:8" ht="24" customHeight="1" thickBot="1" x14ac:dyDescent="0.3">
      <c r="A437" s="111" t="s">
        <v>160</v>
      </c>
      <c r="B437" s="122">
        <f t="shared" si="85"/>
        <v>0</v>
      </c>
      <c r="C437" s="116">
        <v>22</v>
      </c>
      <c r="D437" s="131">
        <f t="shared" si="86"/>
        <v>0</v>
      </c>
      <c r="H437" s="162"/>
    </row>
    <row r="439" spans="1:8" ht="24" customHeight="1" x14ac:dyDescent="0.25">
      <c r="A439" s="292" t="s">
        <v>83</v>
      </c>
      <c r="B439" s="292"/>
      <c r="C439" s="292"/>
      <c r="D439" s="292"/>
      <c r="E439" s="292"/>
      <c r="F439" s="292"/>
      <c r="G439" s="292"/>
      <c r="H439" s="292"/>
    </row>
    <row r="440" spans="1:8" ht="24" customHeight="1" thickBot="1" x14ac:dyDescent="0.3"/>
    <row r="441" spans="1:8" ht="24" customHeight="1" thickBot="1" x14ac:dyDescent="0.3">
      <c r="A441" s="288" t="s">
        <v>83</v>
      </c>
      <c r="B441" s="289"/>
      <c r="C441" s="289"/>
      <c r="D441" s="290"/>
    </row>
    <row r="442" spans="1:8" ht="24" customHeight="1" thickBot="1" x14ac:dyDescent="0.3">
      <c r="A442" s="23" t="s">
        <v>3</v>
      </c>
      <c r="B442" s="24" t="s">
        <v>120</v>
      </c>
      <c r="C442" s="24" t="s">
        <v>121</v>
      </c>
      <c r="D442" s="25" t="s">
        <v>16</v>
      </c>
    </row>
    <row r="443" spans="1:8" ht="24" customHeight="1" x14ac:dyDescent="0.25">
      <c r="A443" s="112" t="s">
        <v>155</v>
      </c>
      <c r="B443" s="120">
        <f t="shared" ref="B443:B448" si="87">E417</f>
        <v>0</v>
      </c>
      <c r="C443" s="120">
        <f>D435</f>
        <v>0</v>
      </c>
      <c r="D443" s="128">
        <f>B443+C443</f>
        <v>0</v>
      </c>
    </row>
    <row r="444" spans="1:8" ht="24" customHeight="1" x14ac:dyDescent="0.25">
      <c r="A444" s="114" t="s">
        <v>158</v>
      </c>
      <c r="B444" s="121">
        <f t="shared" si="87"/>
        <v>0</v>
      </c>
      <c r="C444" s="121">
        <f t="shared" ref="C444:C445" si="88">D436</f>
        <v>0</v>
      </c>
      <c r="D444" s="129">
        <f t="shared" ref="D444:D448" si="89">B444+C444</f>
        <v>0</v>
      </c>
    </row>
    <row r="445" spans="1:8" ht="24" customHeight="1" thickBot="1" x14ac:dyDescent="0.3">
      <c r="A445" s="123" t="s">
        <v>160</v>
      </c>
      <c r="B445" s="124">
        <f t="shared" si="87"/>
        <v>0</v>
      </c>
      <c r="C445" s="124">
        <f t="shared" si="88"/>
        <v>0</v>
      </c>
      <c r="D445" s="130">
        <f t="shared" si="89"/>
        <v>0</v>
      </c>
    </row>
    <row r="446" spans="1:8" ht="24" customHeight="1" x14ac:dyDescent="0.25">
      <c r="A446" s="112" t="s">
        <v>156</v>
      </c>
      <c r="B446" s="120">
        <f t="shared" si="87"/>
        <v>0</v>
      </c>
      <c r="C446" s="113"/>
      <c r="D446" s="128">
        <f t="shared" si="89"/>
        <v>0</v>
      </c>
    </row>
    <row r="447" spans="1:8" ht="24" customHeight="1" x14ac:dyDescent="0.25">
      <c r="A447" s="114" t="s">
        <v>157</v>
      </c>
      <c r="B447" s="121">
        <f t="shared" si="87"/>
        <v>0</v>
      </c>
      <c r="C447" s="115"/>
      <c r="D447" s="129">
        <f t="shared" si="89"/>
        <v>0</v>
      </c>
    </row>
    <row r="448" spans="1:8" ht="24" customHeight="1" thickBot="1" x14ac:dyDescent="0.3">
      <c r="A448" s="111" t="s">
        <v>161</v>
      </c>
      <c r="B448" s="122">
        <f t="shared" si="87"/>
        <v>0</v>
      </c>
      <c r="C448" s="116"/>
      <c r="D448" s="131">
        <f t="shared" si="89"/>
        <v>0</v>
      </c>
    </row>
    <row r="450" spans="1:8" ht="24" customHeight="1" x14ac:dyDescent="0.25">
      <c r="A450" s="292" t="s">
        <v>122</v>
      </c>
      <c r="B450" s="292"/>
      <c r="C450" s="292"/>
      <c r="D450" s="292"/>
      <c r="E450" s="292"/>
      <c r="F450" s="292"/>
      <c r="G450" s="292"/>
      <c r="H450" s="292"/>
    </row>
    <row r="451" spans="1:8" ht="24" customHeight="1" thickBot="1" x14ac:dyDescent="0.3">
      <c r="A451" s="166"/>
      <c r="B451" s="166"/>
      <c r="C451" s="166"/>
      <c r="E451" s="166"/>
    </row>
    <row r="452" spans="1:8" ht="24" customHeight="1" thickBot="1" x14ac:dyDescent="0.3">
      <c r="A452" s="320" t="s">
        <v>172</v>
      </c>
      <c r="B452" s="321"/>
      <c r="C452" s="321"/>
      <c r="D452" s="322"/>
      <c r="E452" s="182"/>
    </row>
    <row r="453" spans="1:8" ht="24" customHeight="1" thickBot="1" x14ac:dyDescent="0.3">
      <c r="A453" s="183" t="s">
        <v>173</v>
      </c>
      <c r="B453" s="184" t="s">
        <v>174</v>
      </c>
      <c r="C453" s="184" t="s">
        <v>175</v>
      </c>
      <c r="D453" s="279" t="s">
        <v>4</v>
      </c>
    </row>
    <row r="454" spans="1:8" ht="24" customHeight="1" x14ac:dyDescent="0.25">
      <c r="A454" s="185" t="s">
        <v>176</v>
      </c>
      <c r="B454" s="186"/>
      <c r="C454" s="187"/>
      <c r="D454" s="188"/>
    </row>
    <row r="455" spans="1:8" ht="24" customHeight="1" x14ac:dyDescent="0.25">
      <c r="A455" s="189" t="s">
        <v>177</v>
      </c>
      <c r="B455" s="190"/>
      <c r="C455" s="191"/>
      <c r="D455" s="192"/>
    </row>
    <row r="456" spans="1:8" ht="24" customHeight="1" x14ac:dyDescent="0.25">
      <c r="A456" s="189" t="s">
        <v>178</v>
      </c>
      <c r="B456" s="190"/>
      <c r="C456" s="191"/>
      <c r="D456" s="192"/>
    </row>
    <row r="457" spans="1:8" ht="24" customHeight="1" x14ac:dyDescent="0.25">
      <c r="A457" s="189" t="s">
        <v>284</v>
      </c>
      <c r="B457" s="190"/>
      <c r="C457" s="191"/>
      <c r="D457" s="192"/>
    </row>
    <row r="458" spans="1:8" ht="24" customHeight="1" x14ac:dyDescent="0.25">
      <c r="A458" s="189"/>
      <c r="B458" s="190"/>
      <c r="C458" s="191"/>
      <c r="D458" s="192"/>
    </row>
    <row r="459" spans="1:8" ht="24" customHeight="1" x14ac:dyDescent="0.25">
      <c r="A459" s="189"/>
      <c r="B459" s="190"/>
      <c r="C459" s="191"/>
      <c r="D459" s="192"/>
    </row>
    <row r="460" spans="1:8" ht="24" customHeight="1" x14ac:dyDescent="0.25">
      <c r="A460" s="189"/>
      <c r="B460" s="190"/>
      <c r="C460" s="191"/>
      <c r="D460" s="192"/>
    </row>
    <row r="461" spans="1:8" ht="24" customHeight="1" x14ac:dyDescent="0.25">
      <c r="A461" s="189"/>
      <c r="B461" s="190"/>
      <c r="C461" s="191"/>
      <c r="D461" s="192"/>
    </row>
    <row r="462" spans="1:8" ht="24" customHeight="1" thickBot="1" x14ac:dyDescent="0.3">
      <c r="A462" s="193"/>
      <c r="B462" s="194"/>
      <c r="C462" s="195"/>
      <c r="D462" s="196"/>
    </row>
    <row r="463" spans="1:8" ht="24" customHeight="1" thickBot="1" x14ac:dyDescent="0.3">
      <c r="A463" s="320" t="s">
        <v>179</v>
      </c>
      <c r="B463" s="321"/>
      <c r="C463" s="322"/>
      <c r="D463" s="197"/>
    </row>
    <row r="464" spans="1:8" ht="24" customHeight="1" thickBot="1" x14ac:dyDescent="0.3">
      <c r="A464" s="198"/>
      <c r="B464" s="199"/>
      <c r="C464" s="199"/>
      <c r="D464" s="199"/>
      <c r="E464" s="200"/>
    </row>
    <row r="465" spans="1:11" ht="24" customHeight="1" thickBot="1" x14ac:dyDescent="0.3">
      <c r="A465" s="320" t="s">
        <v>180</v>
      </c>
      <c r="B465" s="321"/>
      <c r="C465" s="322"/>
      <c r="D465" s="201"/>
      <c r="E465" s="201"/>
    </row>
    <row r="466" spans="1:11" ht="24" customHeight="1" thickBot="1" x14ac:dyDescent="0.3">
      <c r="A466" s="202" t="s">
        <v>3</v>
      </c>
      <c r="B466" s="203" t="s">
        <v>112</v>
      </c>
      <c r="C466" s="204" t="s">
        <v>181</v>
      </c>
      <c r="D466" s="201"/>
      <c r="E466" s="201"/>
    </row>
    <row r="467" spans="1:11" ht="24" customHeight="1" x14ac:dyDescent="0.25">
      <c r="A467" s="112" t="s">
        <v>155</v>
      </c>
      <c r="B467" s="205"/>
      <c r="C467" s="206"/>
      <c r="D467" s="199"/>
      <c r="E467" s="207"/>
    </row>
    <row r="468" spans="1:11" ht="24" customHeight="1" x14ac:dyDescent="0.25">
      <c r="A468" s="114" t="s">
        <v>158</v>
      </c>
      <c r="B468" s="208"/>
      <c r="C468" s="209"/>
      <c r="D468" s="199"/>
      <c r="E468" s="207"/>
    </row>
    <row r="469" spans="1:11" ht="24" customHeight="1" thickBot="1" x14ac:dyDescent="0.3">
      <c r="A469" s="123" t="s">
        <v>160</v>
      </c>
      <c r="B469" s="210"/>
      <c r="C469" s="211"/>
      <c r="D469" s="199"/>
      <c r="E469" s="207"/>
    </row>
    <row r="470" spans="1:11" ht="24" customHeight="1" x14ac:dyDescent="0.25">
      <c r="A470" s="112" t="s">
        <v>156</v>
      </c>
      <c r="B470" s="212"/>
      <c r="C470" s="213"/>
      <c r="D470" s="199"/>
      <c r="E470" s="207"/>
    </row>
    <row r="471" spans="1:11" ht="24" customHeight="1" x14ac:dyDescent="0.25">
      <c r="A471" s="114" t="s">
        <v>157</v>
      </c>
      <c r="B471" s="208"/>
      <c r="C471" s="209"/>
      <c r="D471" s="199"/>
      <c r="E471" s="207"/>
    </row>
    <row r="472" spans="1:11" ht="24" customHeight="1" thickBot="1" x14ac:dyDescent="0.3">
      <c r="A472" s="111" t="s">
        <v>161</v>
      </c>
      <c r="B472" s="210"/>
      <c r="C472" s="211"/>
      <c r="D472" s="199"/>
      <c r="E472" s="207"/>
    </row>
    <row r="473" spans="1:11" ht="24" customHeight="1" thickBot="1" x14ac:dyDescent="0.3">
      <c r="A473" s="198"/>
      <c r="B473" s="199"/>
      <c r="C473" s="199"/>
      <c r="D473" s="199"/>
      <c r="E473" s="198"/>
    </row>
    <row r="474" spans="1:11" ht="24" customHeight="1" thickBot="1" x14ac:dyDescent="0.3">
      <c r="A474" s="323" t="s">
        <v>277</v>
      </c>
      <c r="B474" s="324"/>
      <c r="C474" s="324"/>
      <c r="D474" s="324"/>
      <c r="E474" s="324"/>
      <c r="F474" s="325"/>
    </row>
    <row r="475" spans="1:11" ht="41.25" customHeight="1" thickBot="1" x14ac:dyDescent="0.3">
      <c r="A475" s="281" t="s">
        <v>182</v>
      </c>
      <c r="B475" s="282" t="s">
        <v>183</v>
      </c>
      <c r="C475" s="283" t="s">
        <v>174</v>
      </c>
      <c r="D475" s="283" t="s">
        <v>278</v>
      </c>
      <c r="E475" s="283" t="s">
        <v>184</v>
      </c>
      <c r="F475" s="278" t="s">
        <v>185</v>
      </c>
    </row>
    <row r="476" spans="1:11" ht="24" customHeight="1" x14ac:dyDescent="0.25">
      <c r="A476" s="214"/>
      <c r="B476" s="263"/>
      <c r="C476" s="215"/>
      <c r="D476" s="216"/>
      <c r="E476" s="217"/>
      <c r="F476" s="218"/>
    </row>
    <row r="477" spans="1:11" ht="24" customHeight="1" x14ac:dyDescent="0.25">
      <c r="A477" s="219"/>
      <c r="B477" s="264"/>
      <c r="C477" s="220"/>
      <c r="D477" s="221"/>
      <c r="E477" s="222"/>
      <c r="F477" s="223"/>
    </row>
    <row r="478" spans="1:11" ht="24" customHeight="1" x14ac:dyDescent="0.25">
      <c r="A478" s="219"/>
      <c r="B478" s="264"/>
      <c r="C478" s="220"/>
      <c r="D478" s="221"/>
      <c r="E478" s="222"/>
      <c r="F478" s="280"/>
      <c r="G478" s="277"/>
      <c r="H478" s="277"/>
      <c r="I478" s="277"/>
      <c r="J478" s="277"/>
      <c r="K478" s="277"/>
    </row>
    <row r="479" spans="1:11" ht="24" customHeight="1" x14ac:dyDescent="0.25">
      <c r="A479" s="219"/>
      <c r="B479" s="264"/>
      <c r="C479" s="220"/>
      <c r="D479" s="221"/>
      <c r="E479" s="222"/>
      <c r="F479" s="223"/>
    </row>
    <row r="480" spans="1:11" ht="24" customHeight="1" x14ac:dyDescent="0.25">
      <c r="A480" s="219"/>
      <c r="B480" s="264"/>
      <c r="C480" s="220"/>
      <c r="D480" s="221"/>
      <c r="E480" s="222"/>
      <c r="F480" s="223"/>
    </row>
    <row r="481" spans="1:6" ht="24" customHeight="1" x14ac:dyDescent="0.25">
      <c r="A481" s="219"/>
      <c r="B481" s="264"/>
      <c r="C481" s="220"/>
      <c r="D481" s="221"/>
      <c r="E481" s="222"/>
      <c r="F481" s="223"/>
    </row>
    <row r="482" spans="1:6" ht="24" customHeight="1" x14ac:dyDescent="0.25">
      <c r="A482" s="219"/>
      <c r="B482" s="264"/>
      <c r="C482" s="220"/>
      <c r="D482" s="221"/>
      <c r="E482" s="222"/>
      <c r="F482" s="223"/>
    </row>
    <row r="483" spans="1:6" ht="24" customHeight="1" x14ac:dyDescent="0.25">
      <c r="A483" s="219"/>
      <c r="B483" s="264"/>
      <c r="C483" s="220"/>
      <c r="D483" s="221"/>
      <c r="E483" s="222"/>
      <c r="F483" s="223"/>
    </row>
    <row r="484" spans="1:6" ht="24" customHeight="1" x14ac:dyDescent="0.25">
      <c r="A484" s="219"/>
      <c r="B484" s="264"/>
      <c r="C484" s="220"/>
      <c r="D484" s="221"/>
      <c r="E484" s="222"/>
      <c r="F484" s="223"/>
    </row>
    <row r="485" spans="1:6" ht="24" customHeight="1" x14ac:dyDescent="0.25">
      <c r="A485" s="219"/>
      <c r="B485" s="264"/>
      <c r="C485" s="220"/>
      <c r="D485" s="221"/>
      <c r="E485" s="222"/>
      <c r="F485" s="223"/>
    </row>
    <row r="486" spans="1:6" ht="24" customHeight="1" x14ac:dyDescent="0.25">
      <c r="A486" s="224"/>
      <c r="B486" s="264"/>
      <c r="C486" s="31"/>
      <c r="D486" s="225"/>
      <c r="E486" s="222"/>
      <c r="F486" s="223"/>
    </row>
    <row r="487" spans="1:6" ht="24" customHeight="1" x14ac:dyDescent="0.25">
      <c r="A487" s="219"/>
      <c r="B487" s="264"/>
      <c r="C487" s="220"/>
      <c r="D487" s="221"/>
      <c r="E487" s="222"/>
      <c r="F487" s="223"/>
    </row>
    <row r="488" spans="1:6" ht="24" customHeight="1" x14ac:dyDescent="0.25">
      <c r="A488" s="219"/>
      <c r="B488" s="264"/>
      <c r="C488" s="220"/>
      <c r="D488" s="221"/>
      <c r="E488" s="222"/>
      <c r="F488" s="223"/>
    </row>
    <row r="489" spans="1:6" ht="24" customHeight="1" thickBot="1" x14ac:dyDescent="0.3">
      <c r="A489" s="226"/>
      <c r="B489" s="265"/>
      <c r="C489" s="227"/>
      <c r="D489" s="228"/>
      <c r="E489" s="229"/>
      <c r="F489" s="230"/>
    </row>
    <row r="490" spans="1:6" ht="24" customHeight="1" thickBot="1" x14ac:dyDescent="0.3">
      <c r="A490" s="326" t="s">
        <v>186</v>
      </c>
      <c r="B490" s="327"/>
      <c r="C490" s="327"/>
      <c r="D490" s="328"/>
      <c r="E490" s="231"/>
      <c r="F490" s="232"/>
    </row>
    <row r="491" spans="1:6" ht="24" customHeight="1" thickBot="1" x14ac:dyDescent="0.3">
      <c r="A491" s="198"/>
      <c r="B491" s="199"/>
      <c r="C491" s="199"/>
      <c r="D491" s="199"/>
      <c r="E491" s="198"/>
    </row>
    <row r="492" spans="1:6" ht="24" customHeight="1" thickBot="1" x14ac:dyDescent="0.3">
      <c r="A492" s="329" t="s">
        <v>187</v>
      </c>
      <c r="B492" s="330"/>
      <c r="C492" s="330"/>
      <c r="D492" s="331"/>
    </row>
    <row r="493" spans="1:6" ht="27.75" customHeight="1" thickBot="1" x14ac:dyDescent="0.3">
      <c r="A493" s="233" t="s">
        <v>3</v>
      </c>
      <c r="B493" s="234" t="s">
        <v>112</v>
      </c>
      <c r="C493" s="234" t="s">
        <v>113</v>
      </c>
      <c r="D493" s="235" t="s">
        <v>188</v>
      </c>
    </row>
    <row r="494" spans="1:6" ht="24" customHeight="1" x14ac:dyDescent="0.25">
      <c r="A494" s="112" t="s">
        <v>155</v>
      </c>
      <c r="B494" s="205"/>
      <c r="C494" s="205"/>
      <c r="D494" s="236"/>
    </row>
    <row r="495" spans="1:6" ht="24" customHeight="1" x14ac:dyDescent="0.25">
      <c r="A495" s="114" t="s">
        <v>158</v>
      </c>
      <c r="B495" s="208"/>
      <c r="C495" s="208"/>
      <c r="D495" s="237"/>
    </row>
    <row r="496" spans="1:6" ht="24" customHeight="1" thickBot="1" x14ac:dyDescent="0.3">
      <c r="A496" s="123" t="s">
        <v>160</v>
      </c>
      <c r="B496" s="238"/>
      <c r="C496" s="238"/>
      <c r="D496" s="239"/>
    </row>
    <row r="497" spans="1:8" ht="24" customHeight="1" x14ac:dyDescent="0.25">
      <c r="A497" s="112" t="s">
        <v>156</v>
      </c>
      <c r="B497" s="205"/>
      <c r="C497" s="205"/>
      <c r="D497" s="240"/>
    </row>
    <row r="498" spans="1:8" ht="24" customHeight="1" x14ac:dyDescent="0.25">
      <c r="A498" s="114" t="s">
        <v>157</v>
      </c>
      <c r="B498" s="208"/>
      <c r="C498" s="208"/>
      <c r="D498" s="241"/>
    </row>
    <row r="499" spans="1:8" ht="24" customHeight="1" thickBot="1" x14ac:dyDescent="0.3">
      <c r="A499" s="111" t="s">
        <v>161</v>
      </c>
      <c r="B499" s="210"/>
      <c r="C499" s="210"/>
      <c r="D499" s="242"/>
    </row>
    <row r="500" spans="1:8" ht="24" customHeight="1" thickBot="1" x14ac:dyDescent="0.3"/>
    <row r="501" spans="1:8" ht="24" customHeight="1" thickBot="1" x14ac:dyDescent="0.3">
      <c r="A501" s="301" t="s">
        <v>122</v>
      </c>
      <c r="B501" s="302"/>
      <c r="C501" s="302"/>
      <c r="D501" s="303"/>
    </row>
    <row r="502" spans="1:8" ht="39.75" customHeight="1" thickBot="1" x14ac:dyDescent="0.3">
      <c r="A502" s="143" t="s">
        <v>3</v>
      </c>
      <c r="B502" s="243" t="s">
        <v>189</v>
      </c>
      <c r="C502" s="243" t="s">
        <v>190</v>
      </c>
      <c r="D502" s="144" t="s">
        <v>4</v>
      </c>
    </row>
    <row r="503" spans="1:8" ht="24" customHeight="1" x14ac:dyDescent="0.25">
      <c r="A503" s="112" t="s">
        <v>155</v>
      </c>
      <c r="B503" s="244">
        <f t="shared" ref="B503:B508" si="90">C467</f>
        <v>0</v>
      </c>
      <c r="C503" s="244">
        <f t="shared" ref="C503:C508" si="91">D494</f>
        <v>0</v>
      </c>
      <c r="D503" s="236">
        <f>SUM(B503:C503)</f>
        <v>0</v>
      </c>
    </row>
    <row r="504" spans="1:8" ht="24" customHeight="1" x14ac:dyDescent="0.25">
      <c r="A504" s="114" t="s">
        <v>158</v>
      </c>
      <c r="B504" s="245">
        <f t="shared" si="90"/>
        <v>0</v>
      </c>
      <c r="C504" s="245">
        <f t="shared" si="91"/>
        <v>0</v>
      </c>
      <c r="D504" s="237">
        <f t="shared" ref="D504:D508" si="92">SUM(B504:C504)</f>
        <v>0</v>
      </c>
    </row>
    <row r="505" spans="1:8" ht="24" customHeight="1" thickBot="1" x14ac:dyDescent="0.3">
      <c r="A505" s="123" t="s">
        <v>160</v>
      </c>
      <c r="B505" s="246">
        <f t="shared" si="90"/>
        <v>0</v>
      </c>
      <c r="C505" s="246">
        <f t="shared" si="91"/>
        <v>0</v>
      </c>
      <c r="D505" s="239">
        <f t="shared" si="92"/>
        <v>0</v>
      </c>
    </row>
    <row r="506" spans="1:8" ht="24" customHeight="1" x14ac:dyDescent="0.25">
      <c r="A506" s="112" t="s">
        <v>156</v>
      </c>
      <c r="B506" s="247">
        <f t="shared" si="90"/>
        <v>0</v>
      </c>
      <c r="C506" s="247">
        <f t="shared" si="91"/>
        <v>0</v>
      </c>
      <c r="D506" s="240">
        <f t="shared" si="92"/>
        <v>0</v>
      </c>
    </row>
    <row r="507" spans="1:8" ht="24" customHeight="1" x14ac:dyDescent="0.25">
      <c r="A507" s="114" t="s">
        <v>157</v>
      </c>
      <c r="B507" s="248">
        <f t="shared" si="90"/>
        <v>0</v>
      </c>
      <c r="C507" s="248">
        <f t="shared" si="91"/>
        <v>0</v>
      </c>
      <c r="D507" s="241">
        <f t="shared" si="92"/>
        <v>0</v>
      </c>
    </row>
    <row r="508" spans="1:8" ht="24" customHeight="1" thickBot="1" x14ac:dyDescent="0.3">
      <c r="A508" s="111" t="s">
        <v>161</v>
      </c>
      <c r="B508" s="249">
        <f t="shared" si="90"/>
        <v>0</v>
      </c>
      <c r="C508" s="249">
        <f t="shared" si="91"/>
        <v>0</v>
      </c>
      <c r="D508" s="242">
        <f t="shared" si="92"/>
        <v>0</v>
      </c>
      <c r="H508" s="162"/>
    </row>
    <row r="510" spans="1:8" ht="24" customHeight="1" x14ac:dyDescent="0.25">
      <c r="A510" s="292" t="s">
        <v>123</v>
      </c>
      <c r="B510" s="292"/>
      <c r="C510" s="292"/>
      <c r="D510" s="292"/>
      <c r="E510" s="292"/>
      <c r="F510" s="292"/>
      <c r="G510" s="292"/>
      <c r="H510" s="292"/>
    </row>
    <row r="511" spans="1:8" ht="24" customHeight="1" thickBot="1" x14ac:dyDescent="0.3">
      <c r="A511" s="317"/>
      <c r="B511" s="317"/>
      <c r="C511" s="317"/>
      <c r="D511" s="317"/>
      <c r="E511" s="317"/>
      <c r="F511" s="317"/>
    </row>
    <row r="512" spans="1:8" ht="49.5" customHeight="1" x14ac:dyDescent="0.25">
      <c r="A512" s="318" t="s">
        <v>166</v>
      </c>
      <c r="B512" s="319"/>
      <c r="C512" s="171"/>
      <c r="D512" s="171"/>
      <c r="E512" s="171"/>
      <c r="F512" s="171"/>
    </row>
    <row r="513" spans="1:8" ht="24" customHeight="1" x14ac:dyDescent="0.25">
      <c r="A513" s="174" t="s">
        <v>167</v>
      </c>
      <c r="B513" s="176"/>
      <c r="C513" s="171"/>
      <c r="D513" s="171"/>
      <c r="E513" s="171"/>
      <c r="F513" s="171"/>
    </row>
    <row r="514" spans="1:8" ht="24" customHeight="1" x14ac:dyDescent="0.25">
      <c r="A514" s="174" t="s">
        <v>168</v>
      </c>
      <c r="B514" s="176"/>
      <c r="C514" s="171"/>
      <c r="D514" s="171"/>
      <c r="E514" s="171"/>
      <c r="F514" s="171"/>
    </row>
    <row r="515" spans="1:8" ht="24" customHeight="1" thickBot="1" x14ac:dyDescent="0.3">
      <c r="A515" s="175" t="s">
        <v>169</v>
      </c>
      <c r="B515" s="177"/>
      <c r="C515" s="171"/>
      <c r="D515" s="171"/>
      <c r="E515" s="171"/>
      <c r="F515" s="171"/>
    </row>
    <row r="516" spans="1:8" ht="24" customHeight="1" thickBot="1" x14ac:dyDescent="0.3"/>
    <row r="517" spans="1:8" ht="24" customHeight="1" thickBot="1" x14ac:dyDescent="0.3">
      <c r="A517" s="288" t="s">
        <v>123</v>
      </c>
      <c r="B517" s="289"/>
      <c r="C517" s="289"/>
      <c r="D517" s="290"/>
    </row>
    <row r="518" spans="1:8" ht="24" customHeight="1" thickBot="1" x14ac:dyDescent="0.3">
      <c r="A518" s="23" t="s">
        <v>3</v>
      </c>
      <c r="B518" s="24" t="s">
        <v>1</v>
      </c>
      <c r="C518" s="24" t="s">
        <v>2</v>
      </c>
      <c r="D518" s="25" t="s">
        <v>4</v>
      </c>
    </row>
    <row r="519" spans="1:8" ht="24" customHeight="1" x14ac:dyDescent="0.25">
      <c r="A519" s="112" t="s">
        <v>155</v>
      </c>
      <c r="B519" s="139">
        <f t="shared" ref="B519:B524" si="93">G70+E255+E359+D443+D503</f>
        <v>0</v>
      </c>
      <c r="C519" s="178">
        <f>((1+$B$513)/(1-$B$514-$B$515))-1</f>
        <v>0</v>
      </c>
      <c r="D519" s="128">
        <f>B519*C519</f>
        <v>0</v>
      </c>
    </row>
    <row r="520" spans="1:8" ht="24" customHeight="1" x14ac:dyDescent="0.25">
      <c r="A520" s="114" t="s">
        <v>158</v>
      </c>
      <c r="B520" s="140">
        <f t="shared" si="93"/>
        <v>0</v>
      </c>
      <c r="C520" s="179">
        <f t="shared" ref="C520:C524" si="94">((1+$B$513)/(1-$B$514-$B$515))-1</f>
        <v>0</v>
      </c>
      <c r="D520" s="129">
        <f t="shared" ref="D520:D524" si="95">B520*C520</f>
        <v>0</v>
      </c>
    </row>
    <row r="521" spans="1:8" ht="24" customHeight="1" thickBot="1" x14ac:dyDescent="0.3">
      <c r="A521" s="123" t="s">
        <v>160</v>
      </c>
      <c r="B521" s="141">
        <f t="shared" si="93"/>
        <v>0</v>
      </c>
      <c r="C521" s="180">
        <f t="shared" si="94"/>
        <v>0</v>
      </c>
      <c r="D521" s="130">
        <f t="shared" si="95"/>
        <v>0</v>
      </c>
    </row>
    <row r="522" spans="1:8" ht="24" customHeight="1" x14ac:dyDescent="0.25">
      <c r="A522" s="112" t="s">
        <v>156</v>
      </c>
      <c r="B522" s="139">
        <f t="shared" si="93"/>
        <v>0</v>
      </c>
      <c r="C522" s="178">
        <f t="shared" si="94"/>
        <v>0</v>
      </c>
      <c r="D522" s="128">
        <f t="shared" si="95"/>
        <v>0</v>
      </c>
    </row>
    <row r="523" spans="1:8" ht="24" customHeight="1" x14ac:dyDescent="0.25">
      <c r="A523" s="114" t="s">
        <v>157</v>
      </c>
      <c r="B523" s="140">
        <f t="shared" si="93"/>
        <v>0</v>
      </c>
      <c r="C523" s="179">
        <f t="shared" si="94"/>
        <v>0</v>
      </c>
      <c r="D523" s="129">
        <f t="shared" si="95"/>
        <v>0</v>
      </c>
    </row>
    <row r="524" spans="1:8" ht="24" customHeight="1" thickBot="1" x14ac:dyDescent="0.3">
      <c r="A524" s="111" t="s">
        <v>161</v>
      </c>
      <c r="B524" s="142">
        <f t="shared" si="93"/>
        <v>0</v>
      </c>
      <c r="C524" s="181">
        <f t="shared" si="94"/>
        <v>0</v>
      </c>
      <c r="D524" s="131">
        <f t="shared" si="95"/>
        <v>0</v>
      </c>
      <c r="H524" s="162"/>
    </row>
    <row r="526" spans="1:8" ht="24" customHeight="1" x14ac:dyDescent="0.25">
      <c r="A526" s="292" t="s">
        <v>152</v>
      </c>
      <c r="B526" s="292"/>
      <c r="C526" s="292"/>
      <c r="D526" s="292"/>
      <c r="E526" s="292"/>
      <c r="F526" s="292"/>
      <c r="G526" s="292"/>
      <c r="H526" s="292"/>
    </row>
    <row r="527" spans="1:8" ht="51" customHeight="1" x14ac:dyDescent="0.25">
      <c r="A527" s="291" t="s">
        <v>279</v>
      </c>
      <c r="B527" s="291"/>
      <c r="C527" s="291"/>
      <c r="D527" s="291"/>
      <c r="E527" s="291"/>
      <c r="F527" s="291"/>
    </row>
    <row r="528" spans="1:8" ht="24" customHeight="1" thickBot="1" x14ac:dyDescent="0.3"/>
    <row r="529" spans="1:8" ht="24" customHeight="1" thickBot="1" x14ac:dyDescent="0.3">
      <c r="A529" s="285" t="s">
        <v>125</v>
      </c>
      <c r="B529" s="286"/>
      <c r="C529" s="286"/>
      <c r="D529" s="287"/>
    </row>
    <row r="530" spans="1:8" ht="24" customHeight="1" thickBot="1" x14ac:dyDescent="0.3">
      <c r="A530" s="106" t="s">
        <v>3</v>
      </c>
      <c r="B530" s="107" t="s">
        <v>1</v>
      </c>
      <c r="C530" s="107" t="s">
        <v>124</v>
      </c>
      <c r="D530" s="108" t="s">
        <v>4</v>
      </c>
    </row>
    <row r="531" spans="1:8" ht="24" customHeight="1" x14ac:dyDescent="0.25">
      <c r="A531" s="112" t="s">
        <v>156</v>
      </c>
      <c r="B531" s="120">
        <f>G73+E258+E362+D446+D506+D522</f>
        <v>0</v>
      </c>
      <c r="C531" s="113">
        <v>40</v>
      </c>
      <c r="D531" s="128">
        <f>B531/C531</f>
        <v>0</v>
      </c>
    </row>
    <row r="532" spans="1:8" ht="24" customHeight="1" x14ac:dyDescent="0.25">
      <c r="A532" s="114" t="s">
        <v>157</v>
      </c>
      <c r="B532" s="121">
        <f>G74+E259+E363+D447+D507+D523</f>
        <v>0</v>
      </c>
      <c r="C532" s="115">
        <f>C531</f>
        <v>40</v>
      </c>
      <c r="D532" s="129">
        <f t="shared" ref="D532:D533" si="96">B532/C532</f>
        <v>0</v>
      </c>
    </row>
    <row r="533" spans="1:8" ht="24" customHeight="1" thickBot="1" x14ac:dyDescent="0.3">
      <c r="A533" s="111" t="s">
        <v>161</v>
      </c>
      <c r="B533" s="122">
        <f>G75+E260+E364+D448+D508+D524</f>
        <v>0</v>
      </c>
      <c r="C533" s="116">
        <f>C532</f>
        <v>40</v>
      </c>
      <c r="D533" s="131">
        <f t="shared" si="96"/>
        <v>0</v>
      </c>
      <c r="H533" s="162"/>
    </row>
    <row r="535" spans="1:8" ht="24" customHeight="1" x14ac:dyDescent="0.25">
      <c r="A535" s="292" t="s">
        <v>170</v>
      </c>
      <c r="B535" s="292"/>
      <c r="C535" s="292"/>
      <c r="D535" s="292"/>
      <c r="E535" s="292"/>
      <c r="F535" s="292"/>
      <c r="G535" s="292"/>
      <c r="H535" s="292"/>
    </row>
    <row r="536" spans="1:8" ht="24" customHeight="1" thickBot="1" x14ac:dyDescent="0.3"/>
    <row r="537" spans="1:8" ht="24" customHeight="1" thickBot="1" x14ac:dyDescent="0.3">
      <c r="A537" s="298" t="s">
        <v>171</v>
      </c>
      <c r="B537" s="299"/>
      <c r="C537" s="299"/>
      <c r="D537" s="300"/>
    </row>
    <row r="538" spans="1:8" ht="24" customHeight="1" thickBot="1" x14ac:dyDescent="0.3">
      <c r="A538" s="110" t="s">
        <v>126</v>
      </c>
      <c r="B538" s="107" t="s">
        <v>127</v>
      </c>
      <c r="C538" s="107" t="s">
        <v>128</v>
      </c>
      <c r="D538" s="108" t="s">
        <v>129</v>
      </c>
    </row>
    <row r="539" spans="1:8" ht="32.1" customHeight="1" x14ac:dyDescent="0.25">
      <c r="A539" s="54" t="s">
        <v>130</v>
      </c>
      <c r="B539" s="120">
        <f>G70</f>
        <v>0</v>
      </c>
      <c r="C539" s="120">
        <f>G71</f>
        <v>0</v>
      </c>
      <c r="D539" s="93">
        <f>G72</f>
        <v>0</v>
      </c>
    </row>
    <row r="540" spans="1:8" ht="32.1" customHeight="1" x14ac:dyDescent="0.25">
      <c r="A540" s="34" t="s">
        <v>131</v>
      </c>
      <c r="B540" s="121">
        <f>E255</f>
        <v>0</v>
      </c>
      <c r="C540" s="121">
        <f>E256</f>
        <v>0</v>
      </c>
      <c r="D540" s="53">
        <f>E257</f>
        <v>0</v>
      </c>
    </row>
    <row r="541" spans="1:8" ht="32.1" customHeight="1" x14ac:dyDescent="0.25">
      <c r="A541" s="34" t="s">
        <v>132</v>
      </c>
      <c r="B541" s="121">
        <f>E359</f>
        <v>0</v>
      </c>
      <c r="C541" s="121">
        <f>E360</f>
        <v>0</v>
      </c>
      <c r="D541" s="53">
        <f>E361</f>
        <v>0</v>
      </c>
    </row>
    <row r="542" spans="1:8" ht="32.1" customHeight="1" x14ac:dyDescent="0.25">
      <c r="A542" s="34" t="s">
        <v>133</v>
      </c>
      <c r="B542" s="121">
        <f>D443</f>
        <v>0</v>
      </c>
      <c r="C542" s="121">
        <f>D444</f>
        <v>0</v>
      </c>
      <c r="D542" s="53">
        <f>D445</f>
        <v>0</v>
      </c>
    </row>
    <row r="543" spans="1:8" ht="32.1" customHeight="1" x14ac:dyDescent="0.25">
      <c r="A543" s="34" t="s">
        <v>134</v>
      </c>
      <c r="B543" s="121">
        <f>D503</f>
        <v>0</v>
      </c>
      <c r="C543" s="121">
        <f>D504</f>
        <v>0</v>
      </c>
      <c r="D543" s="53">
        <f>D505</f>
        <v>0</v>
      </c>
    </row>
    <row r="544" spans="1:8" ht="32.1" customHeight="1" x14ac:dyDescent="0.25">
      <c r="A544" s="34" t="s">
        <v>135</v>
      </c>
      <c r="B544" s="121">
        <f>D519</f>
        <v>0</v>
      </c>
      <c r="C544" s="121">
        <f>D520</f>
        <v>0</v>
      </c>
      <c r="D544" s="53">
        <f>D521</f>
        <v>0</v>
      </c>
    </row>
    <row r="545" spans="1:4" ht="32.1" customHeight="1" x14ac:dyDescent="0.25">
      <c r="A545" s="34" t="s">
        <v>138</v>
      </c>
      <c r="B545" s="121">
        <f>D531</f>
        <v>0</v>
      </c>
      <c r="C545" s="121">
        <f>D532</f>
        <v>0</v>
      </c>
      <c r="D545" s="53">
        <f>D533</f>
        <v>0</v>
      </c>
    </row>
    <row r="546" spans="1:4" ht="32.1" customHeight="1" thickBot="1" x14ac:dyDescent="0.3">
      <c r="A546" s="155" t="s">
        <v>136</v>
      </c>
      <c r="B546" s="156">
        <f>SUM(B539:B545)</f>
        <v>0</v>
      </c>
      <c r="C546" s="156">
        <f>SUM(C539:C545)</f>
        <v>0</v>
      </c>
      <c r="D546" s="157">
        <f>SUM(D539:D545)</f>
        <v>0</v>
      </c>
    </row>
    <row r="547" spans="1:4" ht="32.1" customHeight="1" thickBot="1" x14ac:dyDescent="0.3">
      <c r="A547" s="109" t="s">
        <v>137</v>
      </c>
      <c r="B547" s="84">
        <f>B546*2</f>
        <v>0</v>
      </c>
      <c r="C547" s="84">
        <f>C546*2</f>
        <v>0</v>
      </c>
      <c r="D547" s="85">
        <f>D546*1</f>
        <v>0</v>
      </c>
    </row>
    <row r="548" spans="1:4" ht="24" customHeight="1" x14ac:dyDescent="0.25">
      <c r="A548" s="74"/>
    </row>
    <row r="549" spans="1:4" ht="24" customHeight="1" x14ac:dyDescent="0.25">
      <c r="A549" s="74"/>
    </row>
    <row r="550" spans="1:4" ht="24" customHeight="1" x14ac:dyDescent="0.25">
      <c r="A550" s="74"/>
    </row>
  </sheetData>
  <mergeCells count="110">
    <mergeCell ref="A511:F511"/>
    <mergeCell ref="A512:B512"/>
    <mergeCell ref="A452:D452"/>
    <mergeCell ref="A463:C463"/>
    <mergeCell ref="A465:C465"/>
    <mergeCell ref="A474:F474"/>
    <mergeCell ref="A490:D490"/>
    <mergeCell ref="A492:D492"/>
    <mergeCell ref="A439:H439"/>
    <mergeCell ref="A450:H450"/>
    <mergeCell ref="A510:H510"/>
    <mergeCell ref="A441:D441"/>
    <mergeCell ref="A81:D81"/>
    <mergeCell ref="A120:B120"/>
    <mergeCell ref="A132:D132"/>
    <mergeCell ref="A117:H117"/>
    <mergeCell ref="A150:D150"/>
    <mergeCell ref="A182:D182"/>
    <mergeCell ref="A1:H1"/>
    <mergeCell ref="A5:H5"/>
    <mergeCell ref="A11:B11"/>
    <mergeCell ref="A26:D26"/>
    <mergeCell ref="A48:D48"/>
    <mergeCell ref="A2:H2"/>
    <mergeCell ref="A8:H8"/>
    <mergeCell ref="A15:H15"/>
    <mergeCell ref="A79:H79"/>
    <mergeCell ref="A164:E164"/>
    <mergeCell ref="A3:H3"/>
    <mergeCell ref="A295:D295"/>
    <mergeCell ref="A233:D233"/>
    <mergeCell ref="A265:B265"/>
    <mergeCell ref="A277:D277"/>
    <mergeCell ref="A286:D286"/>
    <mergeCell ref="A253:E253"/>
    <mergeCell ref="A274:H274"/>
    <mergeCell ref="A251:H251"/>
    <mergeCell ref="A262:H262"/>
    <mergeCell ref="A275:H275"/>
    <mergeCell ref="A263:H263"/>
    <mergeCell ref="A355:H355"/>
    <mergeCell ref="A366:H366"/>
    <mergeCell ref="A367:H367"/>
    <mergeCell ref="A307:D307"/>
    <mergeCell ref="A316:D316"/>
    <mergeCell ref="A325:D325"/>
    <mergeCell ref="A346:D346"/>
    <mergeCell ref="A337:E337"/>
    <mergeCell ref="A304:H304"/>
    <mergeCell ref="A334:H334"/>
    <mergeCell ref="A305:H305"/>
    <mergeCell ref="A335:H335"/>
    <mergeCell ref="A403:H403"/>
    <mergeCell ref="A424:H424"/>
    <mergeCell ref="A404:H404"/>
    <mergeCell ref="A425:H425"/>
    <mergeCell ref="A371:A372"/>
    <mergeCell ref="B371:B372"/>
    <mergeCell ref="C371:C372"/>
    <mergeCell ref="A357:E357"/>
    <mergeCell ref="A369:G369"/>
    <mergeCell ref="A370:G370"/>
    <mergeCell ref="A537:D537"/>
    <mergeCell ref="A517:D517"/>
    <mergeCell ref="A529:D529"/>
    <mergeCell ref="A501:D501"/>
    <mergeCell ref="A527:F527"/>
    <mergeCell ref="A526:H526"/>
    <mergeCell ref="A535:H535"/>
    <mergeCell ref="A18:D18"/>
    <mergeCell ref="A39:E39"/>
    <mergeCell ref="A23:H23"/>
    <mergeCell ref="A36:H36"/>
    <mergeCell ref="A43:E43"/>
    <mergeCell ref="A53:D53"/>
    <mergeCell ref="A68:G68"/>
    <mergeCell ref="A56:D56"/>
    <mergeCell ref="A99:E99"/>
    <mergeCell ref="A108:E108"/>
    <mergeCell ref="A427:D427"/>
    <mergeCell ref="A433:D433"/>
    <mergeCell ref="A386:D386"/>
    <mergeCell ref="A387:A388"/>
    <mergeCell ref="B387:D387"/>
    <mergeCell ref="A406:D406"/>
    <mergeCell ref="A415:E415"/>
    <mergeCell ref="A191:F191"/>
    <mergeCell ref="A242:F242"/>
    <mergeCell ref="A222:D222"/>
    <mergeCell ref="A6:H6"/>
    <mergeCell ref="A9:H9"/>
    <mergeCell ref="A16:H16"/>
    <mergeCell ref="A24:H24"/>
    <mergeCell ref="A37:H37"/>
    <mergeCell ref="A65:H65"/>
    <mergeCell ref="A66:H66"/>
    <mergeCell ref="A77:H77"/>
    <mergeCell ref="A118:H118"/>
    <mergeCell ref="A160:H160"/>
    <mergeCell ref="A220:H220"/>
    <mergeCell ref="A231:H231"/>
    <mergeCell ref="A193:D193"/>
    <mergeCell ref="A202:D202"/>
    <mergeCell ref="A211:D211"/>
    <mergeCell ref="A162:F162"/>
    <mergeCell ref="A173:E173"/>
    <mergeCell ref="A159:H159"/>
    <mergeCell ref="A141:D141"/>
    <mergeCell ref="A54:F54"/>
    <mergeCell ref="A90:D90"/>
  </mergeCells>
  <pageMargins left="0.511811024" right="0.511811024" top="0.78740157499999996" bottom="0.78740157499999996" header="0.31496062000000002" footer="0.31496062000000002"/>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6"/>
  <sheetViews>
    <sheetView showGridLines="0" topLeftCell="A7" zoomScale="115" zoomScaleNormal="115" workbookViewId="0">
      <selection activeCell="C14" sqref="C14"/>
    </sheetView>
  </sheetViews>
  <sheetFormatPr defaultRowHeight="15.75" x14ac:dyDescent="0.25"/>
  <cols>
    <col min="1" max="1" width="9.140625" style="261"/>
    <col min="2" max="2" width="72.140625" style="261" customWidth="1"/>
    <col min="3" max="3" width="18" style="261" customWidth="1"/>
    <col min="4" max="4" width="14.28515625" style="261" customWidth="1"/>
    <col min="5" max="5" width="12.7109375" style="261" customWidth="1"/>
    <col min="6" max="6" width="12" style="261" customWidth="1"/>
    <col min="7" max="7" width="15.140625" style="261" customWidth="1"/>
    <col min="8" max="16384" width="9.140625" style="261"/>
  </cols>
  <sheetData>
    <row r="1" spans="1:4" ht="23.25" x14ac:dyDescent="0.35">
      <c r="A1" s="316" t="s">
        <v>264</v>
      </c>
      <c r="B1" s="316"/>
      <c r="C1" s="316"/>
      <c r="D1" s="316"/>
    </row>
    <row r="2" spans="1:4" ht="23.25" x14ac:dyDescent="0.35">
      <c r="A2" s="316" t="s">
        <v>266</v>
      </c>
      <c r="B2" s="316"/>
      <c r="C2" s="316"/>
      <c r="D2" s="316"/>
    </row>
    <row r="3" spans="1:4" x14ac:dyDescent="0.25">
      <c r="A3" s="332" t="s">
        <v>280</v>
      </c>
      <c r="B3" s="332"/>
      <c r="C3" s="332"/>
      <c r="D3" s="332"/>
    </row>
    <row r="6" spans="1:4" x14ac:dyDescent="0.25">
      <c r="A6" s="338" t="s">
        <v>191</v>
      </c>
      <c r="B6" s="338"/>
      <c r="C6" s="338"/>
    </row>
    <row r="7" spans="1:4" ht="16.5" thickBot="1" x14ac:dyDescent="0.3"/>
    <row r="8" spans="1:4" ht="16.5" thickBot="1" x14ac:dyDescent="0.3">
      <c r="A8" s="251">
        <v>1</v>
      </c>
      <c r="B8" s="252" t="s">
        <v>192</v>
      </c>
      <c r="C8" s="252" t="s">
        <v>193</v>
      </c>
    </row>
    <row r="9" spans="1:4" ht="16.5" thickBot="1" x14ac:dyDescent="0.3">
      <c r="A9" s="253" t="s">
        <v>194</v>
      </c>
      <c r="B9" s="254" t="s">
        <v>195</v>
      </c>
      <c r="C9" s="255"/>
    </row>
    <row r="10" spans="1:4" ht="16.5" thickBot="1" x14ac:dyDescent="0.3">
      <c r="A10" s="253" t="s">
        <v>196</v>
      </c>
      <c r="B10" s="254" t="s">
        <v>197</v>
      </c>
      <c r="C10" s="255"/>
    </row>
    <row r="11" spans="1:4" ht="16.5" thickBot="1" x14ac:dyDescent="0.3">
      <c r="A11" s="253" t="s">
        <v>198</v>
      </c>
      <c r="B11" s="254" t="s">
        <v>199</v>
      </c>
      <c r="C11" s="255"/>
    </row>
    <row r="12" spans="1:4" ht="16.5" thickBot="1" x14ac:dyDescent="0.3">
      <c r="A12" s="253" t="s">
        <v>200</v>
      </c>
      <c r="B12" s="254" t="s">
        <v>11</v>
      </c>
      <c r="C12" s="255"/>
    </row>
    <row r="13" spans="1:4" ht="16.5" thickBot="1" x14ac:dyDescent="0.3">
      <c r="A13" s="253" t="s">
        <v>201</v>
      </c>
      <c r="B13" s="254" t="s">
        <v>202</v>
      </c>
      <c r="C13" s="255"/>
    </row>
    <row r="14" spans="1:4" ht="16.5" thickBot="1" x14ac:dyDescent="0.3">
      <c r="A14" s="253"/>
      <c r="B14" s="254"/>
      <c r="C14" s="255"/>
    </row>
    <row r="15" spans="1:4" ht="16.5" thickBot="1" x14ac:dyDescent="0.3">
      <c r="A15" s="253" t="s">
        <v>204</v>
      </c>
      <c r="B15" s="254" t="s">
        <v>205</v>
      </c>
      <c r="C15" s="255"/>
    </row>
    <row r="16" spans="1:4" ht="16.5" thickBot="1" x14ac:dyDescent="0.3">
      <c r="A16" s="334" t="s">
        <v>16</v>
      </c>
      <c r="B16" s="335"/>
      <c r="C16" s="255"/>
    </row>
    <row r="19" spans="1:4" x14ac:dyDescent="0.25">
      <c r="A19" s="337" t="s">
        <v>206</v>
      </c>
      <c r="B19" s="337"/>
      <c r="C19" s="337"/>
    </row>
    <row r="20" spans="1:4" x14ac:dyDescent="0.25">
      <c r="A20" s="250"/>
    </row>
    <row r="21" spans="1:4" x14ac:dyDescent="0.25">
      <c r="A21" s="333" t="s">
        <v>207</v>
      </c>
      <c r="B21" s="333"/>
      <c r="C21" s="333"/>
    </row>
    <row r="22" spans="1:4" ht="16.5" thickBot="1" x14ac:dyDescent="0.3"/>
    <row r="23" spans="1:4" ht="16.5" thickBot="1" x14ac:dyDescent="0.3">
      <c r="A23" s="251" t="s">
        <v>208</v>
      </c>
      <c r="B23" s="252" t="s">
        <v>209</v>
      </c>
      <c r="C23" s="252" t="s">
        <v>193</v>
      </c>
    </row>
    <row r="24" spans="1:4" ht="16.5" thickBot="1" x14ac:dyDescent="0.3">
      <c r="A24" s="253" t="s">
        <v>194</v>
      </c>
      <c r="B24" s="254" t="s">
        <v>210</v>
      </c>
      <c r="C24" s="255"/>
    </row>
    <row r="25" spans="1:4" ht="16.5" thickBot="1" x14ac:dyDescent="0.3">
      <c r="A25" s="253" t="s">
        <v>196</v>
      </c>
      <c r="B25" s="254" t="s">
        <v>211</v>
      </c>
      <c r="C25" s="255"/>
    </row>
    <row r="26" spans="1:4" ht="16.5" thickBot="1" x14ac:dyDescent="0.3">
      <c r="A26" s="334" t="s">
        <v>16</v>
      </c>
      <c r="B26" s="335"/>
      <c r="C26" s="255"/>
    </row>
    <row r="29" spans="1:4" ht="32.25" customHeight="1" x14ac:dyDescent="0.25">
      <c r="A29" s="336" t="s">
        <v>212</v>
      </c>
      <c r="B29" s="336"/>
      <c r="C29" s="336"/>
      <c r="D29" s="336"/>
    </row>
    <row r="30" spans="1:4" ht="16.5" thickBot="1" x14ac:dyDescent="0.3"/>
    <row r="31" spans="1:4" ht="16.5" thickBot="1" x14ac:dyDescent="0.3">
      <c r="A31" s="251" t="s">
        <v>213</v>
      </c>
      <c r="B31" s="252" t="s">
        <v>214</v>
      </c>
      <c r="C31" s="252" t="s">
        <v>215</v>
      </c>
      <c r="D31" s="252" t="s">
        <v>193</v>
      </c>
    </row>
    <row r="32" spans="1:4" ht="16.5" thickBot="1" x14ac:dyDescent="0.3">
      <c r="A32" s="253" t="s">
        <v>194</v>
      </c>
      <c r="B32" s="254" t="s">
        <v>216</v>
      </c>
      <c r="C32" s="256">
        <v>0.2</v>
      </c>
      <c r="D32" s="255"/>
    </row>
    <row r="33" spans="1:4" ht="16.5" thickBot="1" x14ac:dyDescent="0.3">
      <c r="A33" s="253" t="s">
        <v>196</v>
      </c>
      <c r="B33" s="254" t="s">
        <v>217</v>
      </c>
      <c r="C33" s="256">
        <v>2.5000000000000001E-2</v>
      </c>
      <c r="D33" s="255"/>
    </row>
    <row r="34" spans="1:4" ht="16.5" thickBot="1" x14ac:dyDescent="0.3">
      <c r="A34" s="253" t="s">
        <v>198</v>
      </c>
      <c r="B34" s="254" t="s">
        <v>218</v>
      </c>
      <c r="C34" s="258"/>
      <c r="D34" s="255"/>
    </row>
    <row r="35" spans="1:4" ht="16.5" thickBot="1" x14ac:dyDescent="0.3">
      <c r="A35" s="253" t="s">
        <v>200</v>
      </c>
      <c r="B35" s="254" t="s">
        <v>219</v>
      </c>
      <c r="C35" s="256">
        <v>1.4999999999999999E-2</v>
      </c>
      <c r="D35" s="255"/>
    </row>
    <row r="36" spans="1:4" ht="16.5" thickBot="1" x14ac:dyDescent="0.3">
      <c r="A36" s="253" t="s">
        <v>201</v>
      </c>
      <c r="B36" s="254" t="s">
        <v>220</v>
      </c>
      <c r="C36" s="256">
        <v>0.01</v>
      </c>
      <c r="D36" s="255"/>
    </row>
    <row r="37" spans="1:4" ht="16.5" thickBot="1" x14ac:dyDescent="0.3">
      <c r="A37" s="253" t="s">
        <v>203</v>
      </c>
      <c r="B37" s="254" t="s">
        <v>29</v>
      </c>
      <c r="C37" s="256">
        <v>6.0000000000000001E-3</v>
      </c>
      <c r="D37" s="255"/>
    </row>
    <row r="38" spans="1:4" ht="16.5" thickBot="1" x14ac:dyDescent="0.3">
      <c r="A38" s="253" t="s">
        <v>204</v>
      </c>
      <c r="B38" s="254" t="s">
        <v>30</v>
      </c>
      <c r="C38" s="256">
        <v>2E-3</v>
      </c>
      <c r="D38" s="255"/>
    </row>
    <row r="39" spans="1:4" ht="16.5" thickBot="1" x14ac:dyDescent="0.3">
      <c r="A39" s="253" t="s">
        <v>221</v>
      </c>
      <c r="B39" s="254" t="s">
        <v>31</v>
      </c>
      <c r="C39" s="256">
        <v>0.08</v>
      </c>
      <c r="D39" s="255"/>
    </row>
    <row r="40" spans="1:4" ht="16.5" thickBot="1" x14ac:dyDescent="0.3">
      <c r="A40" s="334" t="s">
        <v>222</v>
      </c>
      <c r="B40" s="335"/>
      <c r="C40" s="255"/>
      <c r="D40" s="255"/>
    </row>
    <row r="43" spans="1:4" x14ac:dyDescent="0.25">
      <c r="A43" s="333" t="s">
        <v>223</v>
      </c>
      <c r="B43" s="333"/>
      <c r="C43" s="333"/>
    </row>
    <row r="44" spans="1:4" ht="16.5" thickBot="1" x14ac:dyDescent="0.3"/>
    <row r="45" spans="1:4" ht="16.5" thickBot="1" x14ac:dyDescent="0.3">
      <c r="A45" s="251" t="s">
        <v>224</v>
      </c>
      <c r="B45" s="252" t="s">
        <v>225</v>
      </c>
      <c r="C45" s="252" t="s">
        <v>193</v>
      </c>
    </row>
    <row r="46" spans="1:4" ht="16.5" thickBot="1" x14ac:dyDescent="0.3">
      <c r="A46" s="253" t="s">
        <v>194</v>
      </c>
      <c r="B46" s="254" t="s">
        <v>226</v>
      </c>
      <c r="C46" s="255"/>
    </row>
    <row r="47" spans="1:4" ht="16.5" thickBot="1" x14ac:dyDescent="0.3">
      <c r="A47" s="253" t="s">
        <v>196</v>
      </c>
      <c r="B47" s="254" t="s">
        <v>227</v>
      </c>
      <c r="C47" s="255"/>
    </row>
    <row r="48" spans="1:4" ht="16.5" thickBot="1" x14ac:dyDescent="0.3">
      <c r="A48" s="253" t="s">
        <v>198</v>
      </c>
      <c r="B48" s="254" t="s">
        <v>228</v>
      </c>
      <c r="C48" s="255"/>
    </row>
    <row r="49" spans="1:3" ht="16.5" thickBot="1" x14ac:dyDescent="0.3">
      <c r="A49" s="253" t="s">
        <v>200</v>
      </c>
      <c r="B49" s="254" t="s">
        <v>205</v>
      </c>
      <c r="C49" s="255"/>
    </row>
    <row r="50" spans="1:3" ht="16.5" thickBot="1" x14ac:dyDescent="0.3">
      <c r="A50" s="334" t="s">
        <v>16</v>
      </c>
      <c r="B50" s="335"/>
      <c r="C50" s="255"/>
    </row>
    <row r="53" spans="1:3" x14ac:dyDescent="0.25">
      <c r="A53" s="333" t="s">
        <v>229</v>
      </c>
      <c r="B53" s="333"/>
      <c r="C53" s="333"/>
    </row>
    <row r="54" spans="1:3" ht="16.5" thickBot="1" x14ac:dyDescent="0.3"/>
    <row r="55" spans="1:3" ht="16.5" thickBot="1" x14ac:dyDescent="0.3">
      <c r="A55" s="251">
        <v>2</v>
      </c>
      <c r="B55" s="252" t="s">
        <v>230</v>
      </c>
      <c r="C55" s="252" t="s">
        <v>193</v>
      </c>
    </row>
    <row r="56" spans="1:3" ht="16.5" thickBot="1" x14ac:dyDescent="0.3">
      <c r="A56" s="253" t="s">
        <v>208</v>
      </c>
      <c r="B56" s="254" t="s">
        <v>209</v>
      </c>
      <c r="C56" s="255"/>
    </row>
    <row r="57" spans="1:3" ht="16.5" thickBot="1" x14ac:dyDescent="0.3">
      <c r="A57" s="253" t="s">
        <v>213</v>
      </c>
      <c r="B57" s="254" t="s">
        <v>214</v>
      </c>
      <c r="C57" s="255"/>
    </row>
    <row r="58" spans="1:3" ht="16.5" thickBot="1" x14ac:dyDescent="0.3">
      <c r="A58" s="253" t="s">
        <v>224</v>
      </c>
      <c r="B58" s="254" t="s">
        <v>225</v>
      </c>
      <c r="C58" s="255"/>
    </row>
    <row r="59" spans="1:3" ht="16.5" thickBot="1" x14ac:dyDescent="0.3">
      <c r="A59" s="334" t="s">
        <v>16</v>
      </c>
      <c r="B59" s="335"/>
      <c r="C59" s="255"/>
    </row>
    <row r="60" spans="1:3" x14ac:dyDescent="0.25">
      <c r="A60" s="33"/>
    </row>
    <row r="62" spans="1:3" x14ac:dyDescent="0.25">
      <c r="A62" s="337" t="s">
        <v>231</v>
      </c>
      <c r="B62" s="337"/>
      <c r="C62" s="337"/>
    </row>
    <row r="63" spans="1:3" ht="16.5" thickBot="1" x14ac:dyDescent="0.3"/>
    <row r="64" spans="1:3" ht="16.5" thickBot="1" x14ac:dyDescent="0.3">
      <c r="A64" s="251">
        <v>3</v>
      </c>
      <c r="B64" s="252" t="s">
        <v>232</v>
      </c>
      <c r="C64" s="252" t="s">
        <v>193</v>
      </c>
    </row>
    <row r="65" spans="1:3" ht="16.5" thickBot="1" x14ac:dyDescent="0.3">
      <c r="A65" s="253" t="s">
        <v>194</v>
      </c>
      <c r="B65" s="259" t="s">
        <v>233</v>
      </c>
      <c r="C65" s="255"/>
    </row>
    <row r="66" spans="1:3" ht="16.5" thickBot="1" x14ac:dyDescent="0.3">
      <c r="A66" s="253" t="s">
        <v>196</v>
      </c>
      <c r="B66" s="259" t="s">
        <v>234</v>
      </c>
      <c r="C66" s="255"/>
    </row>
    <row r="67" spans="1:3" ht="16.5" thickBot="1" x14ac:dyDescent="0.3">
      <c r="A67" s="253" t="s">
        <v>198</v>
      </c>
      <c r="B67" s="259" t="s">
        <v>235</v>
      </c>
      <c r="C67" s="255"/>
    </row>
    <row r="68" spans="1:3" ht="16.5" thickBot="1" x14ac:dyDescent="0.3">
      <c r="A68" s="253" t="s">
        <v>200</v>
      </c>
      <c r="B68" s="259" t="s">
        <v>236</v>
      </c>
      <c r="C68" s="255"/>
    </row>
    <row r="69" spans="1:3" ht="16.5" thickBot="1" x14ac:dyDescent="0.3">
      <c r="A69" s="253" t="s">
        <v>201</v>
      </c>
      <c r="B69" s="259" t="s">
        <v>237</v>
      </c>
      <c r="C69" s="255"/>
    </row>
    <row r="70" spans="1:3" ht="16.5" thickBot="1" x14ac:dyDescent="0.3">
      <c r="A70" s="253" t="s">
        <v>203</v>
      </c>
      <c r="B70" s="259" t="s">
        <v>238</v>
      </c>
      <c r="C70" s="255"/>
    </row>
    <row r="71" spans="1:3" ht="16.5" thickBot="1" x14ac:dyDescent="0.3">
      <c r="A71" s="334" t="s">
        <v>16</v>
      </c>
      <c r="B71" s="335"/>
      <c r="C71" s="255"/>
    </row>
    <row r="74" spans="1:3" x14ac:dyDescent="0.25">
      <c r="A74" s="337" t="s">
        <v>239</v>
      </c>
      <c r="B74" s="337"/>
      <c r="C74" s="337"/>
    </row>
    <row r="77" spans="1:3" x14ac:dyDescent="0.25">
      <c r="A77" s="333" t="s">
        <v>240</v>
      </c>
      <c r="B77" s="333"/>
      <c r="C77" s="333"/>
    </row>
    <row r="78" spans="1:3" ht="16.5" thickBot="1" x14ac:dyDescent="0.3">
      <c r="A78" s="250"/>
    </row>
    <row r="79" spans="1:3" ht="16.5" thickBot="1" x14ac:dyDescent="0.3">
      <c r="A79" s="251" t="s">
        <v>241</v>
      </c>
      <c r="B79" s="252" t="s">
        <v>242</v>
      </c>
      <c r="C79" s="252" t="s">
        <v>193</v>
      </c>
    </row>
    <row r="80" spans="1:3" ht="16.5" thickBot="1" x14ac:dyDescent="0.3">
      <c r="A80" s="253" t="s">
        <v>194</v>
      </c>
      <c r="B80" s="254" t="s">
        <v>20</v>
      </c>
      <c r="C80" s="255"/>
    </row>
    <row r="81" spans="1:3" ht="16.5" thickBot="1" x14ac:dyDescent="0.3">
      <c r="A81" s="253" t="s">
        <v>196</v>
      </c>
      <c r="B81" s="254" t="s">
        <v>242</v>
      </c>
      <c r="C81" s="255"/>
    </row>
    <row r="82" spans="1:3" ht="16.5" thickBot="1" x14ac:dyDescent="0.3">
      <c r="A82" s="253" t="s">
        <v>198</v>
      </c>
      <c r="B82" s="254" t="s">
        <v>243</v>
      </c>
      <c r="C82" s="255"/>
    </row>
    <row r="83" spans="1:3" ht="16.5" thickBot="1" x14ac:dyDescent="0.3">
      <c r="A83" s="253" t="s">
        <v>200</v>
      </c>
      <c r="B83" s="254" t="s">
        <v>244</v>
      </c>
      <c r="C83" s="255"/>
    </row>
    <row r="84" spans="1:3" ht="16.5" thickBot="1" x14ac:dyDescent="0.3">
      <c r="A84" s="253" t="s">
        <v>201</v>
      </c>
      <c r="B84" s="254" t="s">
        <v>245</v>
      </c>
      <c r="C84" s="255"/>
    </row>
    <row r="85" spans="1:3" ht="16.5" thickBot="1" x14ac:dyDescent="0.3">
      <c r="A85" s="253" t="s">
        <v>203</v>
      </c>
      <c r="B85" s="254" t="s">
        <v>205</v>
      </c>
      <c r="C85" s="255"/>
    </row>
    <row r="86" spans="1:3" ht="16.5" thickBot="1" x14ac:dyDescent="0.3">
      <c r="A86" s="334" t="s">
        <v>222</v>
      </c>
      <c r="B86" s="335"/>
      <c r="C86" s="255"/>
    </row>
    <row r="89" spans="1:3" x14ac:dyDescent="0.25">
      <c r="A89" s="333" t="s">
        <v>246</v>
      </c>
      <c r="B89" s="333"/>
      <c r="C89" s="333"/>
    </row>
    <row r="90" spans="1:3" ht="16.5" thickBot="1" x14ac:dyDescent="0.3">
      <c r="A90" s="250"/>
    </row>
    <row r="91" spans="1:3" ht="16.5" thickBot="1" x14ac:dyDescent="0.3">
      <c r="A91" s="251" t="s">
        <v>247</v>
      </c>
      <c r="B91" s="252" t="s">
        <v>248</v>
      </c>
      <c r="C91" s="252" t="s">
        <v>193</v>
      </c>
    </row>
    <row r="92" spans="1:3" ht="16.5" thickBot="1" x14ac:dyDescent="0.3">
      <c r="A92" s="253" t="s">
        <v>194</v>
      </c>
      <c r="B92" s="254" t="s">
        <v>281</v>
      </c>
      <c r="C92" s="255"/>
    </row>
    <row r="93" spans="1:3" ht="16.5" thickBot="1" x14ac:dyDescent="0.3">
      <c r="A93" s="334" t="s">
        <v>16</v>
      </c>
      <c r="B93" s="335"/>
      <c r="C93" s="255"/>
    </row>
    <row r="96" spans="1:3" x14ac:dyDescent="0.25">
      <c r="A96" s="333" t="s">
        <v>249</v>
      </c>
      <c r="B96" s="333"/>
      <c r="C96" s="333"/>
    </row>
    <row r="97" spans="1:3" ht="16.5" thickBot="1" x14ac:dyDescent="0.3">
      <c r="A97" s="250"/>
    </row>
    <row r="98" spans="1:3" ht="16.5" thickBot="1" x14ac:dyDescent="0.3">
      <c r="A98" s="251">
        <v>4</v>
      </c>
      <c r="B98" s="252" t="s">
        <v>250</v>
      </c>
      <c r="C98" s="252" t="s">
        <v>193</v>
      </c>
    </row>
    <row r="99" spans="1:3" ht="16.5" thickBot="1" x14ac:dyDescent="0.3">
      <c r="A99" s="253" t="s">
        <v>241</v>
      </c>
      <c r="B99" s="254" t="s">
        <v>242</v>
      </c>
      <c r="C99" s="255"/>
    </row>
    <row r="100" spans="1:3" ht="16.5" thickBot="1" x14ac:dyDescent="0.3">
      <c r="A100" s="253" t="s">
        <v>247</v>
      </c>
      <c r="B100" s="254" t="s">
        <v>248</v>
      </c>
      <c r="C100" s="255"/>
    </row>
    <row r="101" spans="1:3" ht="16.5" thickBot="1" x14ac:dyDescent="0.3">
      <c r="A101" s="334" t="s">
        <v>16</v>
      </c>
      <c r="B101" s="335"/>
      <c r="C101" s="255"/>
    </row>
    <row r="104" spans="1:3" x14ac:dyDescent="0.25">
      <c r="A104" s="337" t="s">
        <v>251</v>
      </c>
      <c r="B104" s="337"/>
      <c r="C104" s="337"/>
    </row>
    <row r="105" spans="1:3" ht="16.5" thickBot="1" x14ac:dyDescent="0.3"/>
    <row r="106" spans="1:3" ht="16.5" thickBot="1" x14ac:dyDescent="0.3">
      <c r="A106" s="251">
        <v>5</v>
      </c>
      <c r="B106" s="260" t="s">
        <v>134</v>
      </c>
      <c r="C106" s="252" t="s">
        <v>193</v>
      </c>
    </row>
    <row r="107" spans="1:3" ht="16.5" thickBot="1" x14ac:dyDescent="0.3">
      <c r="A107" s="253" t="s">
        <v>194</v>
      </c>
      <c r="B107" s="254" t="s">
        <v>252</v>
      </c>
      <c r="C107" s="255"/>
    </row>
    <row r="108" spans="1:3" ht="16.5" thickBot="1" x14ac:dyDescent="0.3">
      <c r="A108" s="253" t="s">
        <v>196</v>
      </c>
      <c r="B108" s="254" t="s">
        <v>253</v>
      </c>
      <c r="C108" s="255"/>
    </row>
    <row r="109" spans="1:3" ht="16.5" thickBot="1" x14ac:dyDescent="0.3">
      <c r="A109" s="253" t="s">
        <v>198</v>
      </c>
      <c r="B109" s="254" t="s">
        <v>254</v>
      </c>
      <c r="C109" s="255"/>
    </row>
    <row r="110" spans="1:3" ht="16.5" thickBot="1" x14ac:dyDescent="0.3">
      <c r="A110" s="253" t="s">
        <v>200</v>
      </c>
      <c r="B110" s="254" t="s">
        <v>205</v>
      </c>
      <c r="C110" s="255"/>
    </row>
    <row r="111" spans="1:3" ht="16.5" thickBot="1" x14ac:dyDescent="0.3">
      <c r="A111" s="334" t="s">
        <v>222</v>
      </c>
      <c r="B111" s="335"/>
      <c r="C111" s="255"/>
    </row>
    <row r="114" spans="1:4" x14ac:dyDescent="0.25">
      <c r="A114" s="337" t="s">
        <v>255</v>
      </c>
      <c r="B114" s="337"/>
      <c r="C114" s="337"/>
    </row>
    <row r="115" spans="1:4" ht="16.5" thickBot="1" x14ac:dyDescent="0.3"/>
    <row r="116" spans="1:4" ht="16.5" thickBot="1" x14ac:dyDescent="0.3">
      <c r="A116" s="251">
        <v>6</v>
      </c>
      <c r="B116" s="260" t="s">
        <v>135</v>
      </c>
      <c r="C116" s="252" t="s">
        <v>215</v>
      </c>
      <c r="D116" s="252" t="s">
        <v>193</v>
      </c>
    </row>
    <row r="117" spans="1:4" ht="16.5" thickBot="1" x14ac:dyDescent="0.3">
      <c r="A117" s="253" t="s">
        <v>194</v>
      </c>
      <c r="B117" s="254" t="s">
        <v>167</v>
      </c>
      <c r="C117" s="255"/>
      <c r="D117" s="255"/>
    </row>
    <row r="118" spans="1:4" ht="16.5" thickBot="1" x14ac:dyDescent="0.3">
      <c r="A118" s="253" t="s">
        <v>196</v>
      </c>
      <c r="B118" s="254" t="s">
        <v>169</v>
      </c>
      <c r="C118" s="255"/>
      <c r="D118" s="255"/>
    </row>
    <row r="119" spans="1:4" ht="16.5" thickBot="1" x14ac:dyDescent="0.3">
      <c r="A119" s="253" t="s">
        <v>198</v>
      </c>
      <c r="B119" s="254" t="s">
        <v>168</v>
      </c>
      <c r="C119" s="255"/>
      <c r="D119" s="255"/>
    </row>
    <row r="120" spans="1:4" ht="16.5" thickBot="1" x14ac:dyDescent="0.3">
      <c r="A120" s="253"/>
      <c r="B120" s="254" t="s">
        <v>256</v>
      </c>
      <c r="C120" s="255"/>
      <c r="D120" s="255"/>
    </row>
    <row r="121" spans="1:4" ht="16.5" thickBot="1" x14ac:dyDescent="0.3">
      <c r="A121" s="253"/>
      <c r="B121" s="254" t="s">
        <v>257</v>
      </c>
      <c r="C121" s="255"/>
      <c r="D121" s="255"/>
    </row>
    <row r="122" spans="1:4" ht="16.5" thickBot="1" x14ac:dyDescent="0.3">
      <c r="A122" s="253"/>
      <c r="B122" s="254" t="s">
        <v>258</v>
      </c>
      <c r="C122" s="255"/>
      <c r="D122" s="255"/>
    </row>
    <row r="123" spans="1:4" ht="16.5" thickBot="1" x14ac:dyDescent="0.3">
      <c r="A123" s="334" t="s">
        <v>222</v>
      </c>
      <c r="B123" s="335"/>
      <c r="C123" s="255"/>
      <c r="D123" s="255"/>
    </row>
    <row r="126" spans="1:4" x14ac:dyDescent="0.25">
      <c r="A126" s="337" t="s">
        <v>259</v>
      </c>
      <c r="B126" s="337"/>
      <c r="C126" s="337"/>
    </row>
    <row r="127" spans="1:4" ht="16.5" thickBot="1" x14ac:dyDescent="0.3"/>
    <row r="128" spans="1:4" ht="16.5" thickBot="1" x14ac:dyDescent="0.3">
      <c r="A128" s="251"/>
      <c r="B128" s="252" t="s">
        <v>260</v>
      </c>
      <c r="C128" s="252" t="s">
        <v>193</v>
      </c>
    </row>
    <row r="129" spans="1:3" ht="16.5" thickBot="1" x14ac:dyDescent="0.3">
      <c r="A129" s="262" t="s">
        <v>194</v>
      </c>
      <c r="B129" s="254" t="s">
        <v>191</v>
      </c>
      <c r="C129" s="254"/>
    </row>
    <row r="130" spans="1:3" ht="16.5" thickBot="1" x14ac:dyDescent="0.3">
      <c r="A130" s="262" t="s">
        <v>196</v>
      </c>
      <c r="B130" s="254" t="s">
        <v>206</v>
      </c>
      <c r="C130" s="254"/>
    </row>
    <row r="131" spans="1:3" ht="16.5" thickBot="1" x14ac:dyDescent="0.3">
      <c r="A131" s="262" t="s">
        <v>198</v>
      </c>
      <c r="B131" s="254" t="s">
        <v>231</v>
      </c>
      <c r="C131" s="254"/>
    </row>
    <row r="132" spans="1:3" ht="16.5" thickBot="1" x14ac:dyDescent="0.3">
      <c r="A132" s="262" t="s">
        <v>200</v>
      </c>
      <c r="B132" s="254" t="s">
        <v>239</v>
      </c>
      <c r="C132" s="254"/>
    </row>
    <row r="133" spans="1:3" ht="16.5" thickBot="1" x14ac:dyDescent="0.3">
      <c r="A133" s="262" t="s">
        <v>201</v>
      </c>
      <c r="B133" s="254" t="s">
        <v>251</v>
      </c>
      <c r="C133" s="254"/>
    </row>
    <row r="134" spans="1:3" ht="16.5" thickBot="1" x14ac:dyDescent="0.3">
      <c r="A134" s="334" t="s">
        <v>261</v>
      </c>
      <c r="B134" s="335"/>
      <c r="C134" s="254"/>
    </row>
    <row r="135" spans="1:3" ht="16.5" thickBot="1" x14ac:dyDescent="0.3">
      <c r="A135" s="262" t="s">
        <v>203</v>
      </c>
      <c r="B135" s="254" t="s">
        <v>262</v>
      </c>
      <c r="C135" s="254"/>
    </row>
    <row r="136" spans="1:3" ht="16.5" thickBot="1" x14ac:dyDescent="0.3">
      <c r="A136" s="334" t="s">
        <v>263</v>
      </c>
      <c r="B136" s="335"/>
      <c r="C136" s="254"/>
    </row>
  </sheetData>
  <mergeCells count="30">
    <mergeCell ref="A1:D1"/>
    <mergeCell ref="A2:D2"/>
    <mergeCell ref="A111:B111"/>
    <mergeCell ref="A104:C104"/>
    <mergeCell ref="A123:B123"/>
    <mergeCell ref="A114:C114"/>
    <mergeCell ref="A50:B50"/>
    <mergeCell ref="A43:C43"/>
    <mergeCell ref="A59:B59"/>
    <mergeCell ref="A53:C53"/>
    <mergeCell ref="A71:B71"/>
    <mergeCell ref="A62:C62"/>
    <mergeCell ref="A16:B16"/>
    <mergeCell ref="A6:C6"/>
    <mergeCell ref="A26:B26"/>
    <mergeCell ref="A19:C19"/>
    <mergeCell ref="A136:B136"/>
    <mergeCell ref="A126:C126"/>
    <mergeCell ref="A74:C74"/>
    <mergeCell ref="A86:B86"/>
    <mergeCell ref="A77:C77"/>
    <mergeCell ref="A93:B93"/>
    <mergeCell ref="A89:C89"/>
    <mergeCell ref="A101:B101"/>
    <mergeCell ref="A96:C96"/>
    <mergeCell ref="A3:D3"/>
    <mergeCell ref="A21:C21"/>
    <mergeCell ref="A40:B40"/>
    <mergeCell ref="A29:D29"/>
    <mergeCell ref="A134:B134"/>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Custo por trabalhador</vt:lpstr>
      <vt:lpstr>Planilha de Custos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Claudia</cp:lastModifiedBy>
  <dcterms:created xsi:type="dcterms:W3CDTF">2018-01-23T19:35:16Z</dcterms:created>
  <dcterms:modified xsi:type="dcterms:W3CDTF">2018-09-26T20:44:24Z</dcterms:modified>
</cp:coreProperties>
</file>